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Dokumente\05 Zuschuss\07 Antragsformulare\"/>
    </mc:Choice>
  </mc:AlternateContent>
  <workbookProtection workbookAlgorithmName="SHA-512" workbookHashValue="F6eFB9798uPWfUqzi5s/DBemjUdAtCAAN/CvHnhkyURJoAVh0PHVR7/thhDK1UPnqxFNboU6yXSQyJ02IjtjKw==" workbookSaltValue="gbvbTph/xngIUR1srP/Dqg==" workbookSpinCount="100000" lockStructure="1"/>
  <bookViews>
    <workbookView xWindow="0" yWindow="2700" windowWidth="28800" windowHeight="12300"/>
  </bookViews>
  <sheets>
    <sheet name="Anleitung" sheetId="7" r:id="rId1"/>
    <sheet name="Eingabe Personen" sheetId="1" r:id="rId2"/>
    <sheet name="Antrag" sheetId="5" r:id="rId3"/>
    <sheet name="Tabellen" sheetId="2" r:id="rId4"/>
    <sheet name="Themenschlüssel" sheetId="6" r:id="rId5"/>
  </sheets>
  <definedNames>
    <definedName name="Altersspalte">'Eingabe Personen'!$J:$J</definedName>
    <definedName name="AnzahlNachbarn">'Eingabe Personen'!$Q$35</definedName>
    <definedName name="_xlnm.Print_Area" localSheetId="2">Antrag!$A$1:$AC$64</definedName>
    <definedName name="_xlnm.Print_Area" localSheetId="1">'Eingabe Personen'!$A$1:$J$235</definedName>
    <definedName name="ExterneProzent">Tabellen!$K$2</definedName>
    <definedName name="GeschwisterAnrechenbar">'Eingabe Personen'!$X$34</definedName>
    <definedName name="GeschwisterFörderung">Tabellen!$K$6</definedName>
    <definedName name="GeschwisterKennung">'Eingabe Personen'!$G$36:$I$235</definedName>
    <definedName name="Juleica">'Eingabe Personen'!$O$19</definedName>
    <definedName name="JuleicaFörderung">Tabellen!$K$4</definedName>
    <definedName name="Kennzeichen">Themenschlüssel!$A$27:$A$31</definedName>
    <definedName name="Küche">'Eingabe Personen'!$O$20</definedName>
    <definedName name="KücheFördersatz">Tabellen!$K$5</definedName>
    <definedName name="PLZlkr">Tabellen!$E$2:$E$12</definedName>
    <definedName name="PLZnachbarn">Tabellen!$H:$H</definedName>
    <definedName name="Tage">#REF!</definedName>
    <definedName name="Teilnehmer">'Eingabe Personen'!$S$35</definedName>
    <definedName name="Themenschwerpunkte">Themenschlüssel!$A$7:$A$23</definedName>
    <definedName name="TNFörderung">Tabellen!$K$3</definedName>
    <definedName name="Vereinbarung72a">#REF!</definedName>
    <definedName name="Zuschusstellen">Tabellen!$M$2:$M$11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35" i="1" l="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3" i="1"/>
  <c r="M52" i="1"/>
  <c r="M51" i="1"/>
  <c r="M50" i="1"/>
  <c r="M49" i="1"/>
  <c r="M48" i="1"/>
  <c r="M47" i="1"/>
  <c r="M46" i="1"/>
  <c r="M45" i="1"/>
  <c r="M44" i="1"/>
  <c r="M43" i="1"/>
  <c r="M42" i="1"/>
  <c r="M41" i="1"/>
  <c r="M40" i="1"/>
  <c r="M39" i="1"/>
  <c r="M38" i="1"/>
  <c r="M37" i="1"/>
  <c r="M36" i="1"/>
  <c r="M54" i="1"/>
  <c r="A3" i="1" l="1"/>
  <c r="A2" i="1"/>
  <c r="AG20" i="5" l="1"/>
  <c r="AG19" i="5"/>
  <c r="AG18" i="5"/>
  <c r="AG17" i="5"/>
  <c r="AG15" i="5"/>
  <c r="AG14" i="5"/>
  <c r="AG13" i="5"/>
  <c r="AG12" i="5"/>
  <c r="AG11" i="5"/>
  <c r="AG10" i="5"/>
  <c r="AG9" i="5"/>
  <c r="AG8" i="5"/>
  <c r="AG7" i="5"/>
  <c r="M37" i="5"/>
  <c r="T24" i="5"/>
  <c r="N28" i="1" l="1"/>
  <c r="M28" i="1"/>
  <c r="L28" i="1"/>
  <c r="N27" i="1"/>
  <c r="M27" i="1"/>
  <c r="L27" i="1"/>
  <c r="N26" i="1"/>
  <c r="M26" i="1"/>
  <c r="L26" i="1"/>
  <c r="N25" i="1"/>
  <c r="M25" i="1"/>
  <c r="L25" i="1"/>
  <c r="N24" i="1"/>
  <c r="M24" i="1"/>
  <c r="L24" i="1"/>
  <c r="N23" i="1"/>
  <c r="M23" i="1"/>
  <c r="L23" i="1"/>
  <c r="N22" i="1"/>
  <c r="M22" i="1"/>
  <c r="L22" i="1"/>
  <c r="N21" i="1"/>
  <c r="M21" i="1"/>
  <c r="L21" i="1"/>
  <c r="N20" i="1"/>
  <c r="M20" i="1"/>
  <c r="L20" i="1"/>
  <c r="N19" i="1"/>
  <c r="M19" i="1"/>
  <c r="L19" i="1"/>
  <c r="N18" i="1"/>
  <c r="M18" i="1"/>
  <c r="L18" i="1"/>
  <c r="N17" i="1"/>
  <c r="M17" i="1"/>
  <c r="L17" i="1"/>
  <c r="N16" i="1"/>
  <c r="M16" i="1"/>
  <c r="L16" i="1"/>
  <c r="N15" i="1"/>
  <c r="M15" i="1"/>
  <c r="L15" i="1"/>
  <c r="N14" i="1"/>
  <c r="M14" i="1"/>
  <c r="L14" i="1"/>
  <c r="N13" i="1"/>
  <c r="M13" i="1"/>
  <c r="L13" i="1"/>
  <c r="N12" i="1"/>
  <c r="M12" i="1"/>
  <c r="L12" i="1"/>
  <c r="N11" i="1"/>
  <c r="M11" i="1"/>
  <c r="L11" i="1"/>
  <c r="N10" i="1"/>
  <c r="M10" i="1"/>
  <c r="Q9" i="1" s="1"/>
  <c r="AB29" i="5" s="1"/>
  <c r="L10" i="1"/>
  <c r="N9" i="1"/>
  <c r="M9" i="1"/>
  <c r="L9" i="1"/>
  <c r="N8" i="1"/>
  <c r="M8" i="1"/>
  <c r="L8" i="1"/>
  <c r="P8" i="1"/>
  <c r="AA28" i="5" s="1"/>
  <c r="L66" i="1"/>
  <c r="Q66" i="1"/>
  <c r="W66" i="1"/>
  <c r="X66" i="1" s="1"/>
  <c r="L67" i="1"/>
  <c r="Q67" i="1"/>
  <c r="W67" i="1"/>
  <c r="X67" i="1" s="1"/>
  <c r="L68" i="1"/>
  <c r="Q68" i="1"/>
  <c r="W68" i="1"/>
  <c r="X68" i="1" s="1"/>
  <c r="L69" i="1"/>
  <c r="Q69" i="1"/>
  <c r="W69" i="1"/>
  <c r="X69" i="1" s="1"/>
  <c r="L70" i="1"/>
  <c r="Q70" i="1"/>
  <c r="W70" i="1"/>
  <c r="X70" i="1" s="1"/>
  <c r="L71" i="1"/>
  <c r="Q71" i="1"/>
  <c r="W71" i="1"/>
  <c r="X71" i="1" s="1"/>
  <c r="L72" i="1"/>
  <c r="Q72" i="1"/>
  <c r="W72" i="1"/>
  <c r="X72" i="1" s="1"/>
  <c r="L73" i="1"/>
  <c r="Q73" i="1"/>
  <c r="W73" i="1"/>
  <c r="X73" i="1" s="1"/>
  <c r="L74" i="1"/>
  <c r="Q74" i="1"/>
  <c r="W74" i="1"/>
  <c r="X74" i="1" s="1"/>
  <c r="L75" i="1"/>
  <c r="Q75" i="1"/>
  <c r="W75" i="1"/>
  <c r="X75" i="1" s="1"/>
  <c r="L76" i="1"/>
  <c r="Q76" i="1"/>
  <c r="W76" i="1"/>
  <c r="X76" i="1" s="1"/>
  <c r="L77" i="1"/>
  <c r="Q77" i="1"/>
  <c r="W77" i="1"/>
  <c r="X77" i="1" s="1"/>
  <c r="L78" i="1"/>
  <c r="Q78" i="1"/>
  <c r="W78" i="1"/>
  <c r="X78" i="1" s="1"/>
  <c r="L79" i="1"/>
  <c r="Q79" i="1"/>
  <c r="W79" i="1"/>
  <c r="X79" i="1" s="1"/>
  <c r="L80" i="1"/>
  <c r="Q80" i="1"/>
  <c r="W80" i="1"/>
  <c r="X80" i="1" s="1"/>
  <c r="L81" i="1"/>
  <c r="Q81" i="1"/>
  <c r="W81" i="1"/>
  <c r="X81" i="1" s="1"/>
  <c r="L82" i="1"/>
  <c r="Q82" i="1"/>
  <c r="W82" i="1"/>
  <c r="X82" i="1" s="1"/>
  <c r="L83" i="1"/>
  <c r="Q83" i="1"/>
  <c r="W83" i="1"/>
  <c r="X83" i="1" s="1"/>
  <c r="L84" i="1"/>
  <c r="Q84" i="1"/>
  <c r="W84" i="1"/>
  <c r="X84" i="1" s="1"/>
  <c r="L85" i="1"/>
  <c r="Q85" i="1"/>
  <c r="W85" i="1"/>
  <c r="X85" i="1" s="1"/>
  <c r="L86" i="1"/>
  <c r="Q86" i="1"/>
  <c r="W86" i="1"/>
  <c r="X86" i="1" s="1"/>
  <c r="L87" i="1"/>
  <c r="Q87" i="1"/>
  <c r="W87" i="1"/>
  <c r="X87" i="1" s="1"/>
  <c r="L88" i="1"/>
  <c r="Q88" i="1"/>
  <c r="W88" i="1"/>
  <c r="X88" i="1" s="1"/>
  <c r="L89" i="1"/>
  <c r="Q89" i="1"/>
  <c r="W89" i="1"/>
  <c r="X89" i="1" s="1"/>
  <c r="L90" i="1"/>
  <c r="Q90" i="1"/>
  <c r="W90" i="1"/>
  <c r="X90" i="1" s="1"/>
  <c r="L91" i="1"/>
  <c r="Q91" i="1"/>
  <c r="W91" i="1"/>
  <c r="X91" i="1" s="1"/>
  <c r="L92" i="1"/>
  <c r="Q92" i="1"/>
  <c r="W92" i="1"/>
  <c r="X92" i="1" s="1"/>
  <c r="L93" i="1"/>
  <c r="Q93" i="1"/>
  <c r="W93" i="1"/>
  <c r="X93" i="1" s="1"/>
  <c r="L94" i="1"/>
  <c r="Q94" i="1"/>
  <c r="W94" i="1"/>
  <c r="X94" i="1" s="1"/>
  <c r="L95" i="1"/>
  <c r="Q95" i="1"/>
  <c r="W95" i="1"/>
  <c r="X95" i="1" s="1"/>
  <c r="L96" i="1"/>
  <c r="Q96" i="1"/>
  <c r="W96" i="1"/>
  <c r="X96" i="1" s="1"/>
  <c r="L97" i="1"/>
  <c r="Q97" i="1"/>
  <c r="W97" i="1"/>
  <c r="X97" i="1" s="1"/>
  <c r="L98" i="1"/>
  <c r="Q98" i="1"/>
  <c r="W98" i="1"/>
  <c r="X98" i="1" s="1"/>
  <c r="L99" i="1"/>
  <c r="Q99" i="1"/>
  <c r="W99" i="1"/>
  <c r="X99" i="1" s="1"/>
  <c r="L100" i="1"/>
  <c r="Q100" i="1"/>
  <c r="W100" i="1"/>
  <c r="X100" i="1" s="1"/>
  <c r="L101" i="1"/>
  <c r="Q101" i="1"/>
  <c r="W101" i="1"/>
  <c r="X101" i="1" s="1"/>
  <c r="L102" i="1"/>
  <c r="Q102" i="1"/>
  <c r="W102" i="1"/>
  <c r="X102" i="1" s="1"/>
  <c r="L103" i="1"/>
  <c r="Q103" i="1"/>
  <c r="W103" i="1"/>
  <c r="X103" i="1" s="1"/>
  <c r="L104" i="1"/>
  <c r="Q104" i="1"/>
  <c r="W104" i="1"/>
  <c r="X104" i="1" s="1"/>
  <c r="L105" i="1"/>
  <c r="Q105" i="1"/>
  <c r="W105" i="1"/>
  <c r="X105" i="1" s="1"/>
  <c r="L106" i="1"/>
  <c r="Q106" i="1"/>
  <c r="W106" i="1"/>
  <c r="X106" i="1" s="1"/>
  <c r="L107" i="1"/>
  <c r="Q107" i="1"/>
  <c r="W107" i="1"/>
  <c r="X107" i="1" s="1"/>
  <c r="L108" i="1"/>
  <c r="Q108" i="1"/>
  <c r="W108" i="1"/>
  <c r="X108" i="1" s="1"/>
  <c r="L109" i="1"/>
  <c r="Q109" i="1"/>
  <c r="W109" i="1"/>
  <c r="X109" i="1" s="1"/>
  <c r="L110" i="1"/>
  <c r="Q110" i="1"/>
  <c r="W110" i="1"/>
  <c r="X110" i="1" s="1"/>
  <c r="L111" i="1"/>
  <c r="Q111" i="1"/>
  <c r="W111" i="1"/>
  <c r="X111" i="1" s="1"/>
  <c r="L112" i="1"/>
  <c r="Q112" i="1"/>
  <c r="W112" i="1"/>
  <c r="X112" i="1" s="1"/>
  <c r="L113" i="1"/>
  <c r="Q113" i="1"/>
  <c r="W113" i="1"/>
  <c r="X113" i="1" s="1"/>
  <c r="L114" i="1"/>
  <c r="Q114" i="1"/>
  <c r="W114" i="1"/>
  <c r="X114" i="1" s="1"/>
  <c r="L115" i="1"/>
  <c r="Q115" i="1"/>
  <c r="W115" i="1"/>
  <c r="X115" i="1" s="1"/>
  <c r="L116" i="1"/>
  <c r="Q116" i="1"/>
  <c r="W116" i="1"/>
  <c r="X116" i="1" s="1"/>
  <c r="L117" i="1"/>
  <c r="Q117" i="1"/>
  <c r="W117" i="1"/>
  <c r="X117" i="1" s="1"/>
  <c r="L118" i="1"/>
  <c r="Q118" i="1"/>
  <c r="W118" i="1"/>
  <c r="X118" i="1" s="1"/>
  <c r="L119" i="1"/>
  <c r="Q119" i="1"/>
  <c r="W119" i="1"/>
  <c r="X119" i="1" s="1"/>
  <c r="L120" i="1"/>
  <c r="Q120" i="1"/>
  <c r="W120" i="1"/>
  <c r="X120" i="1" s="1"/>
  <c r="L121" i="1"/>
  <c r="Q121" i="1"/>
  <c r="W121" i="1"/>
  <c r="X121" i="1" s="1"/>
  <c r="L122" i="1"/>
  <c r="Q122" i="1"/>
  <c r="W122" i="1"/>
  <c r="X122" i="1" s="1"/>
  <c r="L123" i="1"/>
  <c r="Q123" i="1"/>
  <c r="W123" i="1"/>
  <c r="X123" i="1" s="1"/>
  <c r="L124" i="1"/>
  <c r="Q124" i="1"/>
  <c r="W124" i="1"/>
  <c r="X124" i="1" s="1"/>
  <c r="L125" i="1"/>
  <c r="Q125" i="1"/>
  <c r="W125" i="1"/>
  <c r="X125" i="1" s="1"/>
  <c r="L126" i="1"/>
  <c r="Q126" i="1"/>
  <c r="W126" i="1"/>
  <c r="X126" i="1" s="1"/>
  <c r="L127" i="1"/>
  <c r="Q127" i="1"/>
  <c r="W127" i="1"/>
  <c r="X127" i="1" s="1"/>
  <c r="L128" i="1"/>
  <c r="Q128" i="1"/>
  <c r="W128" i="1"/>
  <c r="X128" i="1" s="1"/>
  <c r="L129" i="1"/>
  <c r="Q129" i="1"/>
  <c r="W129" i="1"/>
  <c r="X129" i="1" s="1"/>
  <c r="L130" i="1"/>
  <c r="Q130" i="1"/>
  <c r="W130" i="1"/>
  <c r="X130" i="1" s="1"/>
  <c r="L131" i="1"/>
  <c r="Q131" i="1"/>
  <c r="W131" i="1"/>
  <c r="X131" i="1" s="1"/>
  <c r="L132" i="1"/>
  <c r="Q132" i="1"/>
  <c r="W132" i="1"/>
  <c r="X132" i="1" s="1"/>
  <c r="L133" i="1"/>
  <c r="Q133" i="1"/>
  <c r="W133" i="1"/>
  <c r="X133" i="1" s="1"/>
  <c r="L134" i="1"/>
  <c r="Q134" i="1"/>
  <c r="W134" i="1"/>
  <c r="X134" i="1" s="1"/>
  <c r="L135" i="1"/>
  <c r="Q135" i="1"/>
  <c r="W135" i="1"/>
  <c r="X135" i="1" s="1"/>
  <c r="L136" i="1"/>
  <c r="Q136" i="1"/>
  <c r="W136" i="1"/>
  <c r="X136" i="1" s="1"/>
  <c r="L137" i="1"/>
  <c r="Q137" i="1"/>
  <c r="W137" i="1"/>
  <c r="X137" i="1" s="1"/>
  <c r="L138" i="1"/>
  <c r="Q138" i="1"/>
  <c r="W138" i="1"/>
  <c r="X138" i="1" s="1"/>
  <c r="L139" i="1"/>
  <c r="Q139" i="1"/>
  <c r="W139" i="1"/>
  <c r="X139" i="1" s="1"/>
  <c r="L140" i="1"/>
  <c r="Q140" i="1"/>
  <c r="W140" i="1"/>
  <c r="X140" i="1" s="1"/>
  <c r="L141" i="1"/>
  <c r="Q141" i="1"/>
  <c r="W141" i="1"/>
  <c r="X141" i="1" s="1"/>
  <c r="L142" i="1"/>
  <c r="Q142" i="1"/>
  <c r="W142" i="1"/>
  <c r="X142" i="1" s="1"/>
  <c r="L143" i="1"/>
  <c r="Q143" i="1"/>
  <c r="W143" i="1"/>
  <c r="X143" i="1" s="1"/>
  <c r="L144" i="1"/>
  <c r="Q144" i="1"/>
  <c r="W144" i="1"/>
  <c r="X144" i="1" s="1"/>
  <c r="L145" i="1"/>
  <c r="Q145" i="1"/>
  <c r="W145" i="1"/>
  <c r="X145" i="1" s="1"/>
  <c r="L146" i="1"/>
  <c r="Q146" i="1"/>
  <c r="W146" i="1"/>
  <c r="X146" i="1" s="1"/>
  <c r="L147" i="1"/>
  <c r="Q147" i="1"/>
  <c r="W147" i="1"/>
  <c r="X147" i="1" s="1"/>
  <c r="L148" i="1"/>
  <c r="Q148" i="1"/>
  <c r="W148" i="1"/>
  <c r="X148" i="1" s="1"/>
  <c r="L149" i="1"/>
  <c r="Q149" i="1"/>
  <c r="W149" i="1"/>
  <c r="X149" i="1" s="1"/>
  <c r="L150" i="1"/>
  <c r="Q150" i="1"/>
  <c r="W150" i="1"/>
  <c r="X150" i="1" s="1"/>
  <c r="L151" i="1"/>
  <c r="Q151" i="1"/>
  <c r="W151" i="1"/>
  <c r="X151" i="1" s="1"/>
  <c r="L152" i="1"/>
  <c r="Q152" i="1"/>
  <c r="W152" i="1"/>
  <c r="X152" i="1" s="1"/>
  <c r="L153" i="1"/>
  <c r="Q153" i="1"/>
  <c r="W153" i="1"/>
  <c r="X153" i="1" s="1"/>
  <c r="L154" i="1"/>
  <c r="Q154" i="1"/>
  <c r="W154" i="1"/>
  <c r="X154" i="1" s="1"/>
  <c r="L155" i="1"/>
  <c r="Q155" i="1"/>
  <c r="W155" i="1"/>
  <c r="X155" i="1" s="1"/>
  <c r="L156" i="1"/>
  <c r="Q156" i="1"/>
  <c r="W156" i="1"/>
  <c r="X156" i="1" s="1"/>
  <c r="L157" i="1"/>
  <c r="Q157" i="1"/>
  <c r="W157" i="1"/>
  <c r="X157" i="1" s="1"/>
  <c r="L158" i="1"/>
  <c r="Q158" i="1"/>
  <c r="W158" i="1"/>
  <c r="X158" i="1" s="1"/>
  <c r="L159" i="1"/>
  <c r="Q159" i="1"/>
  <c r="W159" i="1"/>
  <c r="X159" i="1" s="1"/>
  <c r="L160" i="1"/>
  <c r="Q160" i="1"/>
  <c r="W160" i="1"/>
  <c r="X160" i="1" s="1"/>
  <c r="L161" i="1"/>
  <c r="Q161" i="1"/>
  <c r="W161" i="1"/>
  <c r="X161" i="1" s="1"/>
  <c r="L162" i="1"/>
  <c r="Q162" i="1"/>
  <c r="W162" i="1"/>
  <c r="X162" i="1" s="1"/>
  <c r="L163" i="1"/>
  <c r="Q163" i="1"/>
  <c r="W163" i="1"/>
  <c r="X163" i="1" s="1"/>
  <c r="L164" i="1"/>
  <c r="Q164" i="1"/>
  <c r="W164" i="1"/>
  <c r="X164" i="1" s="1"/>
  <c r="L165" i="1"/>
  <c r="Q165" i="1"/>
  <c r="W165" i="1"/>
  <c r="X165" i="1" s="1"/>
  <c r="L166" i="1"/>
  <c r="Q166" i="1"/>
  <c r="W166" i="1"/>
  <c r="X166" i="1" s="1"/>
  <c r="L167" i="1"/>
  <c r="Q167" i="1"/>
  <c r="W167" i="1"/>
  <c r="X167" i="1" s="1"/>
  <c r="L168" i="1"/>
  <c r="Q168" i="1"/>
  <c r="W168" i="1"/>
  <c r="X168" i="1" s="1"/>
  <c r="L169" i="1"/>
  <c r="Q169" i="1"/>
  <c r="W169" i="1"/>
  <c r="X169" i="1" s="1"/>
  <c r="L170" i="1"/>
  <c r="Q170" i="1"/>
  <c r="W170" i="1"/>
  <c r="X170" i="1" s="1"/>
  <c r="L171" i="1"/>
  <c r="Q171" i="1"/>
  <c r="W171" i="1"/>
  <c r="X171" i="1" s="1"/>
  <c r="L172" i="1"/>
  <c r="Q172" i="1"/>
  <c r="W172" i="1"/>
  <c r="X172" i="1" s="1"/>
  <c r="L173" i="1"/>
  <c r="Q173" i="1"/>
  <c r="W173" i="1"/>
  <c r="X173" i="1" s="1"/>
  <c r="L174" i="1"/>
  <c r="Q174" i="1"/>
  <c r="W174" i="1"/>
  <c r="X174" i="1" s="1"/>
  <c r="L175" i="1"/>
  <c r="Q175" i="1"/>
  <c r="W175" i="1"/>
  <c r="X175" i="1" s="1"/>
  <c r="L176" i="1"/>
  <c r="Q176" i="1"/>
  <c r="W176" i="1"/>
  <c r="X176" i="1" s="1"/>
  <c r="L177" i="1"/>
  <c r="Q177" i="1"/>
  <c r="W177" i="1"/>
  <c r="X177" i="1" s="1"/>
  <c r="L178" i="1"/>
  <c r="Q178" i="1"/>
  <c r="W178" i="1"/>
  <c r="X178" i="1" s="1"/>
  <c r="L179" i="1"/>
  <c r="Q179" i="1"/>
  <c r="W179" i="1"/>
  <c r="X179" i="1" s="1"/>
  <c r="L180" i="1"/>
  <c r="Q180" i="1"/>
  <c r="W180" i="1"/>
  <c r="X180" i="1" s="1"/>
  <c r="L181" i="1"/>
  <c r="Q181" i="1"/>
  <c r="W181" i="1"/>
  <c r="X181" i="1" s="1"/>
  <c r="L182" i="1"/>
  <c r="Q182" i="1"/>
  <c r="W182" i="1"/>
  <c r="X182" i="1" s="1"/>
  <c r="L183" i="1"/>
  <c r="Q183" i="1"/>
  <c r="W183" i="1"/>
  <c r="X183" i="1" s="1"/>
  <c r="L184" i="1"/>
  <c r="Q184" i="1"/>
  <c r="W184" i="1"/>
  <c r="X184" i="1" s="1"/>
  <c r="L185" i="1"/>
  <c r="Q185" i="1"/>
  <c r="W185" i="1"/>
  <c r="X185" i="1" s="1"/>
  <c r="L186" i="1"/>
  <c r="Q186" i="1"/>
  <c r="W186" i="1"/>
  <c r="X186" i="1" s="1"/>
  <c r="L187" i="1"/>
  <c r="Q187" i="1"/>
  <c r="W187" i="1"/>
  <c r="X187" i="1" s="1"/>
  <c r="L188" i="1"/>
  <c r="Q188" i="1"/>
  <c r="W188" i="1"/>
  <c r="X188" i="1" s="1"/>
  <c r="L189" i="1"/>
  <c r="Q189" i="1"/>
  <c r="W189" i="1"/>
  <c r="X189" i="1" s="1"/>
  <c r="L190" i="1"/>
  <c r="Q190" i="1"/>
  <c r="W190" i="1"/>
  <c r="X190" i="1" s="1"/>
  <c r="L191" i="1"/>
  <c r="Q191" i="1"/>
  <c r="W191" i="1"/>
  <c r="X191" i="1" s="1"/>
  <c r="L192" i="1"/>
  <c r="Q192" i="1"/>
  <c r="W192" i="1"/>
  <c r="X192" i="1" s="1"/>
  <c r="L193" i="1"/>
  <c r="Q193" i="1"/>
  <c r="W193" i="1"/>
  <c r="X193" i="1" s="1"/>
  <c r="L194" i="1"/>
  <c r="Q194" i="1"/>
  <c r="W194" i="1"/>
  <c r="X194" i="1" s="1"/>
  <c r="L195" i="1"/>
  <c r="Q195" i="1"/>
  <c r="W195" i="1"/>
  <c r="X195" i="1" s="1"/>
  <c r="L196" i="1"/>
  <c r="Q196" i="1"/>
  <c r="W196" i="1"/>
  <c r="X196" i="1" s="1"/>
  <c r="L197" i="1"/>
  <c r="Q197" i="1"/>
  <c r="W197" i="1"/>
  <c r="X197" i="1" s="1"/>
  <c r="L198" i="1"/>
  <c r="Q198" i="1"/>
  <c r="W198" i="1"/>
  <c r="X198" i="1" s="1"/>
  <c r="L199" i="1"/>
  <c r="Q199" i="1"/>
  <c r="W199" i="1"/>
  <c r="X199" i="1" s="1"/>
  <c r="L200" i="1"/>
  <c r="Q200" i="1"/>
  <c r="W200" i="1"/>
  <c r="X200" i="1" s="1"/>
  <c r="L201" i="1"/>
  <c r="Q201" i="1"/>
  <c r="W201" i="1"/>
  <c r="X201" i="1" s="1"/>
  <c r="L202" i="1"/>
  <c r="Q202" i="1"/>
  <c r="W202" i="1"/>
  <c r="X202" i="1" s="1"/>
  <c r="L203" i="1"/>
  <c r="Q203" i="1"/>
  <c r="W203" i="1"/>
  <c r="X203" i="1" s="1"/>
  <c r="L204" i="1"/>
  <c r="Q204" i="1"/>
  <c r="W204" i="1"/>
  <c r="X204" i="1" s="1"/>
  <c r="L205" i="1"/>
  <c r="Q205" i="1"/>
  <c r="W205" i="1"/>
  <c r="X205" i="1" s="1"/>
  <c r="L206" i="1"/>
  <c r="Q206" i="1"/>
  <c r="W206" i="1"/>
  <c r="X206" i="1" s="1"/>
  <c r="L207" i="1"/>
  <c r="Q207" i="1"/>
  <c r="W207" i="1"/>
  <c r="X207" i="1" s="1"/>
  <c r="L208" i="1"/>
  <c r="Q208" i="1"/>
  <c r="W208" i="1"/>
  <c r="X208" i="1" s="1"/>
  <c r="L209" i="1"/>
  <c r="Q209" i="1"/>
  <c r="W209" i="1"/>
  <c r="X209" i="1" s="1"/>
  <c r="L210" i="1"/>
  <c r="Q210" i="1"/>
  <c r="W210" i="1"/>
  <c r="X210" i="1" s="1"/>
  <c r="L211" i="1"/>
  <c r="Q211" i="1"/>
  <c r="W211" i="1"/>
  <c r="X211" i="1" s="1"/>
  <c r="L212" i="1"/>
  <c r="Q212" i="1"/>
  <c r="W212" i="1"/>
  <c r="X212" i="1" s="1"/>
  <c r="L213" i="1"/>
  <c r="Q213" i="1"/>
  <c r="W213" i="1"/>
  <c r="X213" i="1" s="1"/>
  <c r="L214" i="1"/>
  <c r="Q214" i="1"/>
  <c r="W214" i="1"/>
  <c r="X214" i="1" s="1"/>
  <c r="L215" i="1"/>
  <c r="Q215" i="1"/>
  <c r="W215" i="1"/>
  <c r="X215" i="1" s="1"/>
  <c r="L216" i="1"/>
  <c r="Q216" i="1"/>
  <c r="W216" i="1"/>
  <c r="X216" i="1" s="1"/>
  <c r="L217" i="1"/>
  <c r="Q217" i="1"/>
  <c r="W217" i="1"/>
  <c r="X217" i="1" s="1"/>
  <c r="L218" i="1"/>
  <c r="Q218" i="1"/>
  <c r="W218" i="1"/>
  <c r="X218" i="1" s="1"/>
  <c r="L219" i="1"/>
  <c r="Q219" i="1"/>
  <c r="W219" i="1"/>
  <c r="X219" i="1" s="1"/>
  <c r="L220" i="1"/>
  <c r="Q220" i="1"/>
  <c r="W220" i="1"/>
  <c r="X220" i="1" s="1"/>
  <c r="L221" i="1"/>
  <c r="Q221" i="1"/>
  <c r="W221" i="1"/>
  <c r="X221" i="1" s="1"/>
  <c r="L222" i="1"/>
  <c r="Q222" i="1"/>
  <c r="W222" i="1"/>
  <c r="X222" i="1" s="1"/>
  <c r="L223" i="1"/>
  <c r="Q223" i="1"/>
  <c r="W223" i="1"/>
  <c r="X223" i="1" s="1"/>
  <c r="L224" i="1"/>
  <c r="Q224" i="1"/>
  <c r="W224" i="1"/>
  <c r="X224" i="1" s="1"/>
  <c r="L225" i="1"/>
  <c r="Q225" i="1"/>
  <c r="W225" i="1"/>
  <c r="X225" i="1" s="1"/>
  <c r="L226" i="1"/>
  <c r="Q226" i="1"/>
  <c r="W226" i="1"/>
  <c r="X226" i="1" s="1"/>
  <c r="L227" i="1"/>
  <c r="Q227" i="1"/>
  <c r="W227" i="1"/>
  <c r="X227" i="1" s="1"/>
  <c r="L228" i="1"/>
  <c r="Q228" i="1"/>
  <c r="W228" i="1"/>
  <c r="X228" i="1" s="1"/>
  <c r="L229" i="1"/>
  <c r="Q229" i="1"/>
  <c r="W229" i="1"/>
  <c r="X229" i="1" s="1"/>
  <c r="L230" i="1"/>
  <c r="Q230" i="1"/>
  <c r="W230" i="1"/>
  <c r="X230" i="1" s="1"/>
  <c r="L231" i="1"/>
  <c r="Q231" i="1"/>
  <c r="W231" i="1"/>
  <c r="X231" i="1" s="1"/>
  <c r="L232" i="1"/>
  <c r="Q232" i="1"/>
  <c r="W232" i="1"/>
  <c r="X232" i="1" s="1"/>
  <c r="L233" i="1"/>
  <c r="Q233" i="1"/>
  <c r="W233" i="1"/>
  <c r="X233" i="1" s="1"/>
  <c r="L234" i="1"/>
  <c r="Q234" i="1"/>
  <c r="W234" i="1"/>
  <c r="X234" i="1" s="1"/>
  <c r="L235" i="1"/>
  <c r="Q235" i="1"/>
  <c r="W235" i="1"/>
  <c r="X235" i="1" s="1"/>
  <c r="N154" i="1" l="1"/>
  <c r="O154" i="1"/>
  <c r="P154" i="1" s="1"/>
  <c r="N223" i="1"/>
  <c r="O223" i="1"/>
  <c r="N215" i="1"/>
  <c r="O215" i="1"/>
  <c r="P215" i="1" s="1"/>
  <c r="N207" i="1"/>
  <c r="O207" i="1"/>
  <c r="N199" i="1"/>
  <c r="O199" i="1"/>
  <c r="P199" i="1" s="1"/>
  <c r="N191" i="1"/>
  <c r="O191" i="1"/>
  <c r="N183" i="1"/>
  <c r="O183" i="1"/>
  <c r="P183" i="1" s="1"/>
  <c r="N175" i="1"/>
  <c r="O175" i="1"/>
  <c r="N167" i="1"/>
  <c r="O167" i="1"/>
  <c r="P167" i="1" s="1"/>
  <c r="N159" i="1"/>
  <c r="O159" i="1"/>
  <c r="N151" i="1"/>
  <c r="O151" i="1"/>
  <c r="P151" i="1" s="1"/>
  <c r="N143" i="1"/>
  <c r="O143" i="1"/>
  <c r="N135" i="1"/>
  <c r="O135" i="1"/>
  <c r="P135" i="1" s="1"/>
  <c r="N127" i="1"/>
  <c r="O127" i="1"/>
  <c r="N119" i="1"/>
  <c r="O119" i="1"/>
  <c r="P119" i="1" s="1"/>
  <c r="N111" i="1"/>
  <c r="O111" i="1"/>
  <c r="N103" i="1"/>
  <c r="O103" i="1"/>
  <c r="P103" i="1" s="1"/>
  <c r="N95" i="1"/>
  <c r="O95" i="1"/>
  <c r="N87" i="1"/>
  <c r="O87" i="1"/>
  <c r="P87" i="1" s="1"/>
  <c r="N79" i="1"/>
  <c r="O79" i="1"/>
  <c r="N71" i="1"/>
  <c r="O71" i="1"/>
  <c r="P71" i="1" s="1"/>
  <c r="N170" i="1"/>
  <c r="O170" i="1"/>
  <c r="N130" i="1"/>
  <c r="O130" i="1"/>
  <c r="P130" i="1" s="1"/>
  <c r="N212" i="1"/>
  <c r="O212" i="1"/>
  <c r="N140" i="1"/>
  <c r="O140" i="1"/>
  <c r="P140" i="1" s="1"/>
  <c r="N132" i="1"/>
  <c r="O132" i="1"/>
  <c r="N116" i="1"/>
  <c r="O116" i="1"/>
  <c r="P116" i="1" s="1"/>
  <c r="N108" i="1"/>
  <c r="O108" i="1"/>
  <c r="O100" i="1"/>
  <c r="N100" i="1"/>
  <c r="N92" i="1"/>
  <c r="O92" i="1"/>
  <c r="N84" i="1"/>
  <c r="O84" i="1"/>
  <c r="P84" i="1" s="1"/>
  <c r="N76" i="1"/>
  <c r="O76" i="1"/>
  <c r="O68" i="1"/>
  <c r="N68" i="1"/>
  <c r="N234" i="1"/>
  <c r="O234" i="1"/>
  <c r="N218" i="1"/>
  <c r="O218" i="1"/>
  <c r="P218" i="1" s="1"/>
  <c r="N202" i="1"/>
  <c r="O202" i="1"/>
  <c r="N138" i="1"/>
  <c r="O138" i="1"/>
  <c r="P138" i="1" s="1"/>
  <c r="N106" i="1"/>
  <c r="O106" i="1"/>
  <c r="O220" i="1"/>
  <c r="N220" i="1"/>
  <c r="N204" i="1"/>
  <c r="O204" i="1"/>
  <c r="O124" i="1"/>
  <c r="N124" i="1"/>
  <c r="N225" i="1"/>
  <c r="O225" i="1"/>
  <c r="N217" i="1"/>
  <c r="O217" i="1"/>
  <c r="P217" i="1" s="1"/>
  <c r="N209" i="1"/>
  <c r="O209" i="1"/>
  <c r="N201" i="1"/>
  <c r="O201" i="1"/>
  <c r="P201" i="1" s="1"/>
  <c r="N193" i="1"/>
  <c r="O193" i="1"/>
  <c r="N185" i="1"/>
  <c r="O185" i="1"/>
  <c r="P185" i="1" s="1"/>
  <c r="N177" i="1"/>
  <c r="O177" i="1"/>
  <c r="N169" i="1"/>
  <c r="O169" i="1"/>
  <c r="P169" i="1" s="1"/>
  <c r="N161" i="1"/>
  <c r="O161" i="1"/>
  <c r="N153" i="1"/>
  <c r="O153" i="1"/>
  <c r="P153" i="1" s="1"/>
  <c r="N145" i="1"/>
  <c r="O145" i="1"/>
  <c r="N137" i="1"/>
  <c r="O137" i="1"/>
  <c r="P137" i="1" s="1"/>
  <c r="N129" i="1"/>
  <c r="O129" i="1"/>
  <c r="N121" i="1"/>
  <c r="O121" i="1"/>
  <c r="P121" i="1" s="1"/>
  <c r="N113" i="1"/>
  <c r="O113" i="1"/>
  <c r="N105" i="1"/>
  <c r="O105" i="1"/>
  <c r="P105" i="1" s="1"/>
  <c r="N97" i="1"/>
  <c r="O97" i="1"/>
  <c r="N89" i="1"/>
  <c r="O89" i="1"/>
  <c r="P89" i="1" s="1"/>
  <c r="N81" i="1"/>
  <c r="O81" i="1"/>
  <c r="N73" i="1"/>
  <c r="O73" i="1"/>
  <c r="P73" i="1" s="1"/>
  <c r="N114" i="1"/>
  <c r="O114" i="1"/>
  <c r="N90" i="1"/>
  <c r="O90" i="1"/>
  <c r="P90" i="1" s="1"/>
  <c r="N66" i="1"/>
  <c r="O66" i="1"/>
  <c r="N231" i="1"/>
  <c r="O231" i="1"/>
  <c r="P231" i="1" s="1"/>
  <c r="N164" i="1"/>
  <c r="O164" i="1"/>
  <c r="O148" i="1"/>
  <c r="N148" i="1"/>
  <c r="N233" i="1"/>
  <c r="O233" i="1"/>
  <c r="N230" i="1"/>
  <c r="O230" i="1"/>
  <c r="P230" i="1" s="1"/>
  <c r="N222" i="1"/>
  <c r="O222" i="1"/>
  <c r="N214" i="1"/>
  <c r="O214" i="1"/>
  <c r="P214" i="1" s="1"/>
  <c r="N206" i="1"/>
  <c r="O206" i="1"/>
  <c r="N198" i="1"/>
  <c r="O198" i="1"/>
  <c r="P198" i="1" s="1"/>
  <c r="N190" i="1"/>
  <c r="O190" i="1"/>
  <c r="N182" i="1"/>
  <c r="O182" i="1"/>
  <c r="P182" i="1" s="1"/>
  <c r="N174" i="1"/>
  <c r="O174" i="1"/>
  <c r="N166" i="1"/>
  <c r="O166" i="1"/>
  <c r="P166" i="1" s="1"/>
  <c r="N158" i="1"/>
  <c r="O158" i="1"/>
  <c r="N150" i="1"/>
  <c r="O150" i="1"/>
  <c r="P150" i="1" s="1"/>
  <c r="N142" i="1"/>
  <c r="O142" i="1"/>
  <c r="N134" i="1"/>
  <c r="O134" i="1"/>
  <c r="P134" i="1" s="1"/>
  <c r="N126" i="1"/>
  <c r="O126" i="1"/>
  <c r="N118" i="1"/>
  <c r="O118" i="1"/>
  <c r="P118" i="1" s="1"/>
  <c r="N110" i="1"/>
  <c r="O110" i="1"/>
  <c r="N102" i="1"/>
  <c r="O102" i="1"/>
  <c r="P102" i="1" s="1"/>
  <c r="N94" i="1"/>
  <c r="O94" i="1"/>
  <c r="N86" i="1"/>
  <c r="O86" i="1"/>
  <c r="P86" i="1" s="1"/>
  <c r="N78" i="1"/>
  <c r="O78" i="1"/>
  <c r="N70" i="1"/>
  <c r="O70" i="1"/>
  <c r="P70" i="1" s="1"/>
  <c r="N162" i="1"/>
  <c r="O162" i="1"/>
  <c r="N122" i="1"/>
  <c r="O122" i="1"/>
  <c r="P122" i="1" s="1"/>
  <c r="N82" i="1"/>
  <c r="O82" i="1"/>
  <c r="N196" i="1"/>
  <c r="O196" i="1"/>
  <c r="P196" i="1" s="1"/>
  <c r="O172" i="1"/>
  <c r="N172" i="1"/>
  <c r="N156" i="1"/>
  <c r="O156" i="1"/>
  <c r="P156" i="1" s="1"/>
  <c r="O235" i="1"/>
  <c r="N235" i="1"/>
  <c r="O227" i="1"/>
  <c r="N227" i="1"/>
  <c r="O219" i="1"/>
  <c r="N219" i="1"/>
  <c r="O211" i="1"/>
  <c r="N211" i="1"/>
  <c r="O203" i="1"/>
  <c r="N203" i="1"/>
  <c r="O195" i="1"/>
  <c r="N195" i="1"/>
  <c r="O187" i="1"/>
  <c r="N187" i="1"/>
  <c r="O179" i="1"/>
  <c r="N179" i="1"/>
  <c r="O171" i="1"/>
  <c r="N171" i="1"/>
  <c r="O163" i="1"/>
  <c r="N163" i="1"/>
  <c r="O155" i="1"/>
  <c r="N155" i="1"/>
  <c r="O147" i="1"/>
  <c r="N147" i="1"/>
  <c r="O139" i="1"/>
  <c r="N139" i="1"/>
  <c r="O131" i="1"/>
  <c r="N131" i="1"/>
  <c r="O123" i="1"/>
  <c r="N123" i="1"/>
  <c r="O115" i="1"/>
  <c r="N115" i="1"/>
  <c r="O107" i="1"/>
  <c r="N107" i="1"/>
  <c r="O99" i="1"/>
  <c r="N99" i="1"/>
  <c r="O91" i="1"/>
  <c r="N91" i="1"/>
  <c r="O83" i="1"/>
  <c r="N83" i="1"/>
  <c r="O75" i="1"/>
  <c r="N75" i="1"/>
  <c r="O67" i="1"/>
  <c r="N67" i="1"/>
  <c r="N210" i="1"/>
  <c r="O210" i="1"/>
  <c r="N194" i="1"/>
  <c r="O194" i="1"/>
  <c r="P194" i="1" s="1"/>
  <c r="N146" i="1"/>
  <c r="O146" i="1"/>
  <c r="N98" i="1"/>
  <c r="O98" i="1"/>
  <c r="P98" i="1" s="1"/>
  <c r="N74" i="1"/>
  <c r="O74" i="1"/>
  <c r="N228" i="1"/>
  <c r="O228" i="1"/>
  <c r="P228" i="1" s="1"/>
  <c r="O188" i="1"/>
  <c r="N188" i="1"/>
  <c r="N180" i="1"/>
  <c r="O180" i="1"/>
  <c r="P180" i="1" s="1"/>
  <c r="N232" i="1"/>
  <c r="O232" i="1"/>
  <c r="N224" i="1"/>
  <c r="O224" i="1"/>
  <c r="P224" i="1" s="1"/>
  <c r="N216" i="1"/>
  <c r="O216" i="1"/>
  <c r="N208" i="1"/>
  <c r="O208" i="1"/>
  <c r="P208" i="1" s="1"/>
  <c r="N200" i="1"/>
  <c r="O200" i="1"/>
  <c r="N192" i="1"/>
  <c r="O192" i="1"/>
  <c r="P192" i="1" s="1"/>
  <c r="N184" i="1"/>
  <c r="O184" i="1"/>
  <c r="N176" i="1"/>
  <c r="O176" i="1"/>
  <c r="P176" i="1" s="1"/>
  <c r="N168" i="1"/>
  <c r="O168" i="1"/>
  <c r="N160" i="1"/>
  <c r="O160" i="1"/>
  <c r="P160" i="1" s="1"/>
  <c r="N152" i="1"/>
  <c r="O152" i="1"/>
  <c r="N144" i="1"/>
  <c r="O144" i="1"/>
  <c r="P144" i="1" s="1"/>
  <c r="N136" i="1"/>
  <c r="O136" i="1"/>
  <c r="N128" i="1"/>
  <c r="O128" i="1"/>
  <c r="P128" i="1" s="1"/>
  <c r="N120" i="1"/>
  <c r="O120" i="1"/>
  <c r="N112" i="1"/>
  <c r="O112" i="1"/>
  <c r="P112" i="1" s="1"/>
  <c r="N104" i="1"/>
  <c r="O104" i="1"/>
  <c r="N96" i="1"/>
  <c r="O96" i="1"/>
  <c r="P96" i="1" s="1"/>
  <c r="N88" i="1"/>
  <c r="O88" i="1"/>
  <c r="N80" i="1"/>
  <c r="O80" i="1"/>
  <c r="P80" i="1" s="1"/>
  <c r="N72" i="1"/>
  <c r="O72" i="1"/>
  <c r="N226" i="1"/>
  <c r="O226" i="1"/>
  <c r="P226" i="1" s="1"/>
  <c r="N186" i="1"/>
  <c r="O186" i="1"/>
  <c r="N178" i="1"/>
  <c r="O178" i="1"/>
  <c r="P178" i="1" s="1"/>
  <c r="O229" i="1"/>
  <c r="N229" i="1"/>
  <c r="N221" i="1"/>
  <c r="O221" i="1"/>
  <c r="P221" i="1" s="1"/>
  <c r="N213" i="1"/>
  <c r="O213" i="1"/>
  <c r="N205" i="1"/>
  <c r="O205" i="1"/>
  <c r="P205" i="1" s="1"/>
  <c r="N197" i="1"/>
  <c r="O197" i="1"/>
  <c r="N189" i="1"/>
  <c r="O189" i="1"/>
  <c r="P189" i="1" s="1"/>
  <c r="N181" i="1"/>
  <c r="O181" i="1"/>
  <c r="O173" i="1"/>
  <c r="N173" i="1"/>
  <c r="N165" i="1"/>
  <c r="O165" i="1"/>
  <c r="N157" i="1"/>
  <c r="O157" i="1"/>
  <c r="P157" i="1" s="1"/>
  <c r="N149" i="1"/>
  <c r="O149" i="1"/>
  <c r="N141" i="1"/>
  <c r="O141" i="1"/>
  <c r="P141" i="1" s="1"/>
  <c r="N133" i="1"/>
  <c r="O133" i="1"/>
  <c r="O125" i="1"/>
  <c r="N125" i="1"/>
  <c r="N117" i="1"/>
  <c r="O117" i="1"/>
  <c r="N109" i="1"/>
  <c r="O109" i="1"/>
  <c r="P109" i="1" s="1"/>
  <c r="N101" i="1"/>
  <c r="O101" i="1"/>
  <c r="O93" i="1"/>
  <c r="N93" i="1"/>
  <c r="N85" i="1"/>
  <c r="O85" i="1"/>
  <c r="N77" i="1"/>
  <c r="O77" i="1"/>
  <c r="P77" i="1" s="1"/>
  <c r="N69" i="1"/>
  <c r="O69" i="1"/>
  <c r="R9" i="1"/>
  <c r="AC29" i="5" s="1"/>
  <c r="P9" i="1"/>
  <c r="AA29" i="5" s="1"/>
  <c r="Q8" i="1"/>
  <c r="AB28" i="5" s="1"/>
  <c r="Q10" i="1"/>
  <c r="AB30" i="5" s="1"/>
  <c r="R8" i="1"/>
  <c r="AC28" i="5" s="1"/>
  <c r="P10" i="1"/>
  <c r="AA30" i="5" s="1"/>
  <c r="R10" i="1"/>
  <c r="AC30" i="5" s="1"/>
  <c r="P107" i="1" l="1"/>
  <c r="P203" i="1"/>
  <c r="P171" i="1"/>
  <c r="P75" i="1"/>
  <c r="P188" i="1"/>
  <c r="P139" i="1"/>
  <c r="P235" i="1"/>
  <c r="P229" i="1"/>
  <c r="P91" i="1"/>
  <c r="P123" i="1"/>
  <c r="P155" i="1"/>
  <c r="P187" i="1"/>
  <c r="P219" i="1"/>
  <c r="P172" i="1"/>
  <c r="P85" i="1"/>
  <c r="P117" i="1"/>
  <c r="P149" i="1"/>
  <c r="P181" i="1"/>
  <c r="P213" i="1"/>
  <c r="P186" i="1"/>
  <c r="P88" i="1"/>
  <c r="P120" i="1"/>
  <c r="P152" i="1"/>
  <c r="P184" i="1"/>
  <c r="P216" i="1"/>
  <c r="P146" i="1"/>
  <c r="P82" i="1"/>
  <c r="P78" i="1"/>
  <c r="P110" i="1"/>
  <c r="P142" i="1"/>
  <c r="P174" i="1"/>
  <c r="P206" i="1"/>
  <c r="P233" i="1"/>
  <c r="P66" i="1"/>
  <c r="P81" i="1"/>
  <c r="P113" i="1"/>
  <c r="P145" i="1"/>
  <c r="P177" i="1"/>
  <c r="P209" i="1"/>
  <c r="P204" i="1"/>
  <c r="P202" i="1"/>
  <c r="P76" i="1"/>
  <c r="P108" i="1"/>
  <c r="P212" i="1"/>
  <c r="P79" i="1"/>
  <c r="P111" i="1"/>
  <c r="P143" i="1"/>
  <c r="P175" i="1"/>
  <c r="P207" i="1"/>
  <c r="P93" i="1"/>
  <c r="P125" i="1"/>
  <c r="P83" i="1"/>
  <c r="P115" i="1"/>
  <c r="P147" i="1"/>
  <c r="P179" i="1"/>
  <c r="P211" i="1"/>
  <c r="P148" i="1"/>
  <c r="P220" i="1"/>
  <c r="P69" i="1"/>
  <c r="P101" i="1"/>
  <c r="P133" i="1"/>
  <c r="P165" i="1"/>
  <c r="P197" i="1"/>
  <c r="P72" i="1"/>
  <c r="P104" i="1"/>
  <c r="P136" i="1"/>
  <c r="P168" i="1"/>
  <c r="P200" i="1"/>
  <c r="P232" i="1"/>
  <c r="P74" i="1"/>
  <c r="P210" i="1"/>
  <c r="P162" i="1"/>
  <c r="P94" i="1"/>
  <c r="P126" i="1"/>
  <c r="P158" i="1"/>
  <c r="P190" i="1"/>
  <c r="P222" i="1"/>
  <c r="P164" i="1"/>
  <c r="P114" i="1"/>
  <c r="P97" i="1"/>
  <c r="P129" i="1"/>
  <c r="P161" i="1"/>
  <c r="P193" i="1"/>
  <c r="P225" i="1"/>
  <c r="P106" i="1"/>
  <c r="P234" i="1"/>
  <c r="P92" i="1"/>
  <c r="P132" i="1"/>
  <c r="P170" i="1"/>
  <c r="P95" i="1"/>
  <c r="P127" i="1"/>
  <c r="P159" i="1"/>
  <c r="P191" i="1"/>
  <c r="P223" i="1"/>
  <c r="P173" i="1"/>
  <c r="P67" i="1"/>
  <c r="P99" i="1"/>
  <c r="P131" i="1"/>
  <c r="P163" i="1"/>
  <c r="P195" i="1"/>
  <c r="P227" i="1"/>
  <c r="P124" i="1"/>
  <c r="P68" i="1"/>
  <c r="P100" i="1"/>
  <c r="L48" i="5"/>
  <c r="L51" i="5" s="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AC20" i="5"/>
  <c r="AC19" i="5"/>
  <c r="AC18" i="5"/>
  <c r="AG16" i="5" s="1"/>
  <c r="O42" i="1" l="1"/>
  <c r="N42" i="1"/>
  <c r="N51" i="1"/>
  <c r="O51" i="1"/>
  <c r="N52" i="1"/>
  <c r="O52" i="1"/>
  <c r="O37" i="1"/>
  <c r="N37" i="1"/>
  <c r="O45" i="1"/>
  <c r="N45" i="1"/>
  <c r="N53" i="1"/>
  <c r="O53" i="1"/>
  <c r="O61" i="1"/>
  <c r="N61" i="1"/>
  <c r="N57" i="1"/>
  <c r="O57" i="1"/>
  <c r="N58" i="1"/>
  <c r="O58" i="1"/>
  <c r="N36" i="1"/>
  <c r="O36" i="1"/>
  <c r="P36" i="1" s="1"/>
  <c r="N38" i="1"/>
  <c r="O38" i="1"/>
  <c r="N46" i="1"/>
  <c r="O46" i="1"/>
  <c r="N62" i="1"/>
  <c r="O62" i="1"/>
  <c r="N41" i="1"/>
  <c r="O41" i="1"/>
  <c r="N65" i="1"/>
  <c r="O65" i="1"/>
  <c r="P65" i="1" s="1"/>
  <c r="N43" i="1"/>
  <c r="O43" i="1"/>
  <c r="O59" i="1"/>
  <c r="N59" i="1"/>
  <c r="N60" i="1"/>
  <c r="O60" i="1"/>
  <c r="N47" i="1"/>
  <c r="O47" i="1"/>
  <c r="N55" i="1"/>
  <c r="O55" i="1"/>
  <c r="N63" i="1"/>
  <c r="O63" i="1"/>
  <c r="N49" i="1"/>
  <c r="O49" i="1"/>
  <c r="O50" i="1"/>
  <c r="N50" i="1"/>
  <c r="O44" i="1"/>
  <c r="N44" i="1"/>
  <c r="N39" i="1"/>
  <c r="O39" i="1"/>
  <c r="N40" i="1"/>
  <c r="O40" i="1"/>
  <c r="N48" i="1"/>
  <c r="O48" i="1"/>
  <c r="N56" i="1"/>
  <c r="O56" i="1"/>
  <c r="N64" i="1"/>
  <c r="O64" i="1"/>
  <c r="N54" i="1"/>
  <c r="O54" i="1"/>
  <c r="L35" i="1"/>
  <c r="K28" i="5" s="1"/>
  <c r="P48" i="1" l="1"/>
  <c r="P47" i="1"/>
  <c r="P37" i="1"/>
  <c r="P38" i="1"/>
  <c r="P52" i="1"/>
  <c r="P54" i="1"/>
  <c r="P40" i="1"/>
  <c r="P49" i="1"/>
  <c r="P60" i="1"/>
  <c r="P56" i="1"/>
  <c r="P55" i="1"/>
  <c r="P43" i="1"/>
  <c r="P46" i="1"/>
  <c r="P57" i="1"/>
  <c r="P41" i="1"/>
  <c r="P53" i="1"/>
  <c r="P51" i="1"/>
  <c r="P59" i="1"/>
  <c r="P45" i="1"/>
  <c r="P42" i="1"/>
  <c r="P50" i="1"/>
  <c r="P61" i="1"/>
  <c r="P44" i="1"/>
  <c r="P64" i="1"/>
  <c r="P39" i="1"/>
  <c r="P63" i="1"/>
  <c r="P62" i="1"/>
  <c r="P58" i="1"/>
  <c r="N35" i="1"/>
  <c r="W65" i="1"/>
  <c r="X65" i="1" s="1"/>
  <c r="W64" i="1"/>
  <c r="X64" i="1" s="1"/>
  <c r="W63" i="1"/>
  <c r="X63" i="1" s="1"/>
  <c r="W62" i="1"/>
  <c r="X62" i="1" s="1"/>
  <c r="W61" i="1"/>
  <c r="X61" i="1" s="1"/>
  <c r="W60" i="1"/>
  <c r="X60" i="1" s="1"/>
  <c r="W59" i="1"/>
  <c r="X59" i="1" s="1"/>
  <c r="W58" i="1"/>
  <c r="X58" i="1" s="1"/>
  <c r="W57" i="1"/>
  <c r="X57" i="1" s="1"/>
  <c r="W56" i="1"/>
  <c r="X56" i="1" s="1"/>
  <c r="W55" i="1"/>
  <c r="X55" i="1" s="1"/>
  <c r="W54" i="1"/>
  <c r="X54" i="1" s="1"/>
  <c r="W53" i="1"/>
  <c r="X53" i="1" s="1"/>
  <c r="W52" i="1"/>
  <c r="X52" i="1" s="1"/>
  <c r="W51" i="1"/>
  <c r="X51" i="1" s="1"/>
  <c r="W50" i="1"/>
  <c r="X50" i="1" s="1"/>
  <c r="W49" i="1"/>
  <c r="X49" i="1" s="1"/>
  <c r="W48" i="1"/>
  <c r="X48" i="1" s="1"/>
  <c r="W47" i="1"/>
  <c r="X47" i="1" s="1"/>
  <c r="W46" i="1"/>
  <c r="X46" i="1" s="1"/>
  <c r="W45" i="1"/>
  <c r="X45" i="1" s="1"/>
  <c r="W44" i="1"/>
  <c r="X44" i="1" s="1"/>
  <c r="W43" i="1"/>
  <c r="X43" i="1" s="1"/>
  <c r="W42" i="1"/>
  <c r="X42" i="1" s="1"/>
  <c r="W41" i="1"/>
  <c r="X41" i="1" s="1"/>
  <c r="W40" i="1"/>
  <c r="X40" i="1" s="1"/>
  <c r="W39" i="1"/>
  <c r="X39" i="1" s="1"/>
  <c r="W38" i="1"/>
  <c r="X38" i="1" s="1"/>
  <c r="W37" i="1"/>
  <c r="X37" i="1" s="1"/>
  <c r="W36" i="1"/>
  <c r="X36" i="1" s="1"/>
  <c r="P35" i="1" l="1"/>
  <c r="X34" i="1"/>
  <c r="K34" i="5" s="1"/>
  <c r="M34" i="5" s="1"/>
  <c r="O18"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R36" i="1" s="1"/>
  <c r="R37" i="1" l="1"/>
  <c r="R38" i="1" l="1"/>
  <c r="R39" i="1" l="1"/>
  <c r="R40" i="1" l="1"/>
  <c r="R41" i="1" l="1"/>
  <c r="R42" i="1" l="1"/>
  <c r="R43" i="1" l="1"/>
  <c r="R44" i="1" l="1"/>
  <c r="R45" i="1" l="1"/>
  <c r="R46" i="1" l="1"/>
  <c r="R47" i="1" l="1"/>
  <c r="R48" i="1" l="1"/>
  <c r="R49" i="1" l="1"/>
  <c r="R50" i="1" l="1"/>
  <c r="R51" i="1" l="1"/>
  <c r="R52" i="1" l="1"/>
  <c r="R53" i="1" l="1"/>
  <c r="R54" i="1" l="1"/>
  <c r="R55" i="1" l="1"/>
  <c r="R56" i="1" l="1"/>
  <c r="R57" i="1" l="1"/>
  <c r="R58" i="1" l="1"/>
  <c r="R59" i="1" l="1"/>
  <c r="R60" i="1" l="1"/>
  <c r="R61" i="1" l="1"/>
  <c r="R62" i="1" l="1"/>
  <c r="R63" i="1" l="1"/>
  <c r="R64" i="1" l="1"/>
  <c r="R65" i="1" l="1"/>
  <c r="R66" i="1" l="1"/>
  <c r="R67" i="1" l="1"/>
  <c r="R68" i="1" l="1"/>
  <c r="R69" i="1" l="1"/>
  <c r="R70" i="1" l="1"/>
  <c r="R71" i="1" l="1"/>
  <c r="R72" i="1" l="1"/>
  <c r="R73" i="1" l="1"/>
  <c r="R74" i="1" l="1"/>
  <c r="R75" i="1" l="1"/>
  <c r="R76" i="1" l="1"/>
  <c r="R77" i="1" l="1"/>
  <c r="R78" i="1" l="1"/>
  <c r="R79" i="1" l="1"/>
  <c r="R80" i="1" l="1"/>
  <c r="R81" i="1" l="1"/>
  <c r="R82" i="1" l="1"/>
  <c r="R83" i="1" l="1"/>
  <c r="R84" i="1" l="1"/>
  <c r="R85" i="1" l="1"/>
  <c r="R86" i="1" l="1"/>
  <c r="R87" i="1" l="1"/>
  <c r="R88" i="1" l="1"/>
  <c r="R89" i="1" l="1"/>
  <c r="R90" i="1" l="1"/>
  <c r="R91" i="1" l="1"/>
  <c r="R92" i="1" l="1"/>
  <c r="R93" i="1" l="1"/>
  <c r="R94" i="1" l="1"/>
  <c r="R95" i="1" l="1"/>
  <c r="R96" i="1" l="1"/>
  <c r="R97" i="1" l="1"/>
  <c r="R98" i="1" l="1"/>
  <c r="R99" i="1" l="1"/>
  <c r="R100" i="1" l="1"/>
  <c r="R101" i="1" l="1"/>
  <c r="R102" i="1" l="1"/>
  <c r="R103" i="1" l="1"/>
  <c r="R104" i="1" l="1"/>
  <c r="R105" i="1" l="1"/>
  <c r="R106" i="1" l="1"/>
  <c r="R107" i="1" l="1"/>
  <c r="R108" i="1" l="1"/>
  <c r="R109" i="1" l="1"/>
  <c r="R110" i="1" l="1"/>
  <c r="R111" i="1" l="1"/>
  <c r="R112" i="1" l="1"/>
  <c r="R113" i="1" l="1"/>
  <c r="R114" i="1" l="1"/>
  <c r="R115" i="1" l="1"/>
  <c r="R116" i="1" l="1"/>
  <c r="R117" i="1" l="1"/>
  <c r="R118" i="1" l="1"/>
  <c r="R119" i="1" l="1"/>
  <c r="R120" i="1" l="1"/>
  <c r="R121" i="1" l="1"/>
  <c r="R122" i="1" l="1"/>
  <c r="R123" i="1" l="1"/>
  <c r="R124" i="1" l="1"/>
  <c r="R125" i="1" l="1"/>
  <c r="R126" i="1" l="1"/>
  <c r="R127" i="1" l="1"/>
  <c r="R128" i="1" l="1"/>
  <c r="R129" i="1" l="1"/>
  <c r="R130" i="1" l="1"/>
  <c r="R131" i="1" l="1"/>
  <c r="R132" i="1" l="1"/>
  <c r="R133" i="1" l="1"/>
  <c r="R134" i="1" l="1"/>
  <c r="R135" i="1" l="1"/>
  <c r="R136" i="1" l="1"/>
  <c r="R137" i="1" l="1"/>
  <c r="R138" i="1" l="1"/>
  <c r="R139" i="1" l="1"/>
  <c r="R140" i="1" l="1"/>
  <c r="R141" i="1" l="1"/>
  <c r="R142" i="1" l="1"/>
  <c r="R143" i="1" l="1"/>
  <c r="R144" i="1" l="1"/>
  <c r="R145" i="1" l="1"/>
  <c r="R146" i="1" l="1"/>
  <c r="R147" i="1" l="1"/>
  <c r="R148" i="1" l="1"/>
  <c r="R149" i="1" l="1"/>
  <c r="R150" i="1" l="1"/>
  <c r="R151" i="1" l="1"/>
  <c r="R152" i="1" l="1"/>
  <c r="R153" i="1" l="1"/>
  <c r="R154" i="1" l="1"/>
  <c r="R155" i="1" l="1"/>
  <c r="R156" i="1" l="1"/>
  <c r="R157" i="1" l="1"/>
  <c r="R158" i="1" l="1"/>
  <c r="R159" i="1" l="1"/>
  <c r="R160" i="1" l="1"/>
  <c r="R161" i="1" l="1"/>
  <c r="R162" i="1" l="1"/>
  <c r="R163" i="1" l="1"/>
  <c r="R164" i="1" l="1"/>
  <c r="R165" i="1" l="1"/>
  <c r="R166" i="1" l="1"/>
  <c r="R167" i="1" l="1"/>
  <c r="R168" i="1" l="1"/>
  <c r="R169" i="1" l="1"/>
  <c r="R170" i="1" l="1"/>
  <c r="R171" i="1" l="1"/>
  <c r="R172" i="1" l="1"/>
  <c r="R173" i="1" l="1"/>
  <c r="R174" i="1" l="1"/>
  <c r="R175" i="1" l="1"/>
  <c r="R176" i="1" l="1"/>
  <c r="R177" i="1" l="1"/>
  <c r="R178" i="1" l="1"/>
  <c r="R179" i="1" l="1"/>
  <c r="R180" i="1" l="1"/>
  <c r="R181" i="1" l="1"/>
  <c r="R182" i="1" l="1"/>
  <c r="R183" i="1" l="1"/>
  <c r="R184" i="1" l="1"/>
  <c r="R185" i="1" l="1"/>
  <c r="R186" i="1" l="1"/>
  <c r="R187" i="1" l="1"/>
  <c r="R188" i="1" l="1"/>
  <c r="R189" i="1" l="1"/>
  <c r="R190" i="1" l="1"/>
  <c r="R191" i="1" l="1"/>
  <c r="R192" i="1" l="1"/>
  <c r="R193" i="1" l="1"/>
  <c r="R194" i="1" l="1"/>
  <c r="R195" i="1" l="1"/>
  <c r="R196" i="1" l="1"/>
  <c r="R197" i="1" l="1"/>
  <c r="R198" i="1" l="1"/>
  <c r="R199" i="1" l="1"/>
  <c r="R200" i="1" l="1"/>
  <c r="R201" i="1" l="1"/>
  <c r="R202" i="1" l="1"/>
  <c r="R203" i="1" l="1"/>
  <c r="R204" i="1" l="1"/>
  <c r="R205" i="1" l="1"/>
  <c r="R206" i="1" l="1"/>
  <c r="R207" i="1" l="1"/>
  <c r="R208" i="1" l="1"/>
  <c r="R209" i="1" l="1"/>
  <c r="R210" i="1" l="1"/>
  <c r="R211" i="1" l="1"/>
  <c r="R212" i="1" l="1"/>
  <c r="R213" i="1" l="1"/>
  <c r="R214" i="1" l="1"/>
  <c r="R215" i="1" l="1"/>
  <c r="R216" i="1" l="1"/>
  <c r="R217" i="1" l="1"/>
  <c r="R218" i="1" l="1"/>
  <c r="R219" i="1" l="1"/>
  <c r="R220" i="1" l="1"/>
  <c r="R221" i="1" l="1"/>
  <c r="R222" i="1" l="1"/>
  <c r="R223" i="1" l="1"/>
  <c r="R224" i="1" l="1"/>
  <c r="R225" i="1" l="1"/>
  <c r="R226" i="1" l="1"/>
  <c r="R227" i="1" l="1"/>
  <c r="R228" i="1" l="1"/>
  <c r="R229" i="1" l="1"/>
  <c r="R230" i="1" l="1"/>
  <c r="R231" i="1" l="1"/>
  <c r="R232" i="1" l="1"/>
  <c r="R233" i="1" l="1"/>
  <c r="R234" i="1" l="1"/>
  <c r="R235" i="1" l="1"/>
  <c r="Q35" i="1" l="1"/>
  <c r="T35" i="1" l="1"/>
  <c r="O19" i="1" s="1"/>
  <c r="AA31" i="5" s="1"/>
  <c r="Z35" i="5" s="1"/>
  <c r="AB35" i="5" s="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35" i="1" l="1"/>
  <c r="O20" i="1" l="1"/>
  <c r="K29" i="5"/>
  <c r="Z34" i="5" s="1"/>
  <c r="AB34" i="5" s="1"/>
  <c r="AB36" i="5" s="1"/>
  <c r="X51" i="5" s="1"/>
</calcChain>
</file>

<file path=xl/comments1.xml><?xml version="1.0" encoding="utf-8"?>
<comments xmlns="http://schemas.openxmlformats.org/spreadsheetml/2006/main">
  <authors>
    <author>f-reissmann</author>
  </authors>
  <commentList>
    <comment ref="Q35" authorId="0" shapeId="0">
      <text>
        <r>
          <rPr>
            <b/>
            <sz val="9"/>
            <color indexed="81"/>
            <rFont val="Segoe UI"/>
            <family val="2"/>
          </rPr>
          <t>f-reissmann:</t>
        </r>
        <r>
          <rPr>
            <sz val="9"/>
            <color indexed="81"/>
            <rFont val="Segoe UI"/>
            <family val="2"/>
          </rPr>
          <t xml:space="preserve">
Anzahl der angerechneten TN aus Nachbarlandkreisen</t>
        </r>
      </text>
    </comment>
  </commentList>
</comments>
</file>

<file path=xl/comments2.xml><?xml version="1.0" encoding="utf-8"?>
<comments xmlns="http://schemas.openxmlformats.org/spreadsheetml/2006/main">
  <authors>
    <author>Christian Heilmeier</author>
    <author>Reißmann, Frank</author>
    <author>Andrea Niebler Bezirksjugendring Mittelfranken</author>
  </authors>
  <commentList>
    <comment ref="I18" authorId="0" shapeId="0">
      <text>
        <r>
          <rPr>
            <sz val="8"/>
            <color indexed="81"/>
            <rFont val="Roboto"/>
          </rPr>
          <t>Kriterium für Vollständigkeits- und Vorprüfung auf Richtigkeit.
Mindestens eine Eingabe ist notwendig.</t>
        </r>
      </text>
    </comment>
    <comment ref="B27" authorId="0" shapeId="0">
      <text>
        <r>
          <rPr>
            <sz val="8"/>
            <color indexed="81"/>
            <rFont val="Roboto"/>
          </rPr>
          <t>Füllt sich über Teilnehmendenliste aus.</t>
        </r>
      </text>
    </comment>
    <comment ref="L44" authorId="1" shapeId="0">
      <text>
        <r>
          <rPr>
            <sz val="9"/>
            <color indexed="81"/>
            <rFont val="Segoe UI"/>
            <family val="2"/>
          </rPr>
          <t xml:space="preserve">Wenn die Beträge noch nicht bekannt sind trotzdem Zuschussstellen eintragen!
</t>
        </r>
      </text>
    </comment>
    <comment ref="L51" authorId="0" shapeId="0">
      <text>
        <r>
          <rPr>
            <sz val="8"/>
            <color indexed="81"/>
            <rFont val="Roboto"/>
          </rPr>
          <t>Muss größer 0 sein, ansonsten ist die Maßnahme nicht förderfähig.</t>
        </r>
      </text>
    </comment>
    <comment ref="F54" authorId="2" shapeId="0">
      <text>
        <r>
          <rPr>
            <sz val="8"/>
            <color indexed="81"/>
            <rFont val="Roboto"/>
          </rPr>
          <t>Kriterium für Vor- und Vollständigkeitsprüfung auf Richtigkeit.</t>
        </r>
      </text>
    </comment>
    <comment ref="F55" authorId="0" shapeId="0">
      <text>
        <r>
          <rPr>
            <sz val="8"/>
            <color indexed="81"/>
            <rFont val="Roboto"/>
          </rPr>
          <t>Kriterium für Vor- und Vollständigkeitsprüfung auf Richtigkeit.</t>
        </r>
      </text>
    </comment>
    <comment ref="Z60" authorId="2" shapeId="0">
      <text>
        <r>
          <rPr>
            <sz val="8"/>
            <color indexed="81"/>
            <rFont val="Roboto"/>
          </rPr>
          <t>Kriterien für Vor- und Vollständigkeitsprüfung auf Richtigkeit,</t>
        </r>
      </text>
    </comment>
  </commentList>
</comments>
</file>

<file path=xl/sharedStrings.xml><?xml version="1.0" encoding="utf-8"?>
<sst xmlns="http://schemas.openxmlformats.org/spreadsheetml/2006/main" count="695" uniqueCount="478">
  <si>
    <t>Teilnehmende</t>
  </si>
  <si>
    <t>Vorname</t>
  </si>
  <si>
    <t>Zuname</t>
  </si>
  <si>
    <t>PLZ</t>
  </si>
  <si>
    <t>Wohnort</t>
  </si>
  <si>
    <t>Nr.</t>
  </si>
  <si>
    <t>Ort</t>
  </si>
  <si>
    <t>Alter</t>
  </si>
  <si>
    <t>Geschl.</t>
  </si>
  <si>
    <t>m</t>
  </si>
  <si>
    <t>w</t>
  </si>
  <si>
    <t>d</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</si>
  <si>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</si>
  <si>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</si>
  <si>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</si>
  <si>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</si>
  <si>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</si>
  <si>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</si>
  <si>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</si>
  <si>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</si>
  <si>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</si>
  <si>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</si>
  <si>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</si>
  <si>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</si>
  <si>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</si>
  <si>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</si>
  <si>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</si>
  <si>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</si>
  <si>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</si>
  <si>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</si>
  <si>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</si>
  <si>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</si>
  <si>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</si>
  <si>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</si>
  <si>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</si>
  <si>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</si>
  <si>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</si>
  <si>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</si>
  <si>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</si>
  <si>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</si>
  <si>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</si>
  <si>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</si>
  <si>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</si>
  <si>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</si>
  <si>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</si>
  <si>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</si>
  <si>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</si>
  <si>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</si>
  <si>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</si>
  <si>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</si>
  <si>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</si>
  <si>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</si>
  <si>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</si>
  <si>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</si>
  <si>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</si>
  <si>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</si>
  <si>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</si>
  <si>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</si>
  <si>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</si>
  <si>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</si>
  <si>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</si>
  <si>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</si>
  <si>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</si>
  <si>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</si>
  <si>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</si>
  <si>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</si>
  <si>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</si>
  <si>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</si>
  <si>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</si>
  <si>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</si>
  <si>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</si>
  <si>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</si>
  <si>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</si>
  <si>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</si>
  <si>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</si>
  <si>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</si>
  <si>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Betreuer*innen</t>
  </si>
  <si>
    <t>Qualifikation</t>
  </si>
  <si>
    <t>Art</t>
  </si>
  <si>
    <t>Juleicainhaber*in</t>
  </si>
  <si>
    <t>Sonstige</t>
  </si>
  <si>
    <t>Juleicanummer bzw. HA Tätigkeit für den Träger</t>
  </si>
  <si>
    <t>Verbände</t>
  </si>
  <si>
    <t>Bayerische Fischerjugend im Landesfischereiverband Bayern</t>
  </si>
  <si>
    <t>Bayerische Jungbauernschaft</t>
  </si>
  <si>
    <t>Bayerische Schützenjugend</t>
  </si>
  <si>
    <t>Bayerische Sportjugend im BLSV</t>
  </si>
  <si>
    <t>Bayerisches Jugendrotkreuz</t>
  </si>
  <si>
    <t>Bund der Deutschen Katholischen Jugend</t>
  </si>
  <si>
    <t>Bund der Pfadfinderinnen und Pfadfinder</t>
  </si>
  <si>
    <t>Chorjugend im Mittelfränkischen Sängerbund</t>
  </si>
  <si>
    <t>Deutsche Pfadfinderschaft Sankt Georg</t>
  </si>
  <si>
    <t>DIDF-Jugend</t>
  </si>
  <si>
    <t>Evangelische Jugend</t>
  </si>
  <si>
    <t>Fastnachtsjugend Franken im Fastnachtsverband Franken (OV Stein)</t>
  </si>
  <si>
    <t>Gewerkschaftsjugend im DGB</t>
  </si>
  <si>
    <t>Jugend der Deutschen Lebens-Rettungs-Gesellschaft</t>
  </si>
  <si>
    <t>Jugend des Deutschen Alpenvereins</t>
  </si>
  <si>
    <t>Jugendfeuerwehr Bayern im Landesfeuerwehrverband Bayern</t>
  </si>
  <si>
    <t>Jugendforum Cadolzburg e.V.</t>
  </si>
  <si>
    <t>Jugendorganisation Bund Naturschutz</t>
  </si>
  <si>
    <t>Jugendparlament Obermichelbach</t>
  </si>
  <si>
    <t>Jugendsprecher/innen offener Jugendeinrichtungen</t>
  </si>
  <si>
    <t>Junge Tierfreunde im Verband Bayerischer Rassekaninchenzüchter</t>
  </si>
  <si>
    <t>Klostermäuse Kinder- und Jugendtheater Klosterhofspiele Langenzenn</t>
  </si>
  <si>
    <t>Landesjugendwerk der AWO Bayern</t>
  </si>
  <si>
    <t>Nordbayerische Bläserjugend</t>
  </si>
  <si>
    <t>Pfadfinderbund Weltenbummler</t>
  </si>
  <si>
    <t>THW-Jugend</t>
  </si>
  <si>
    <t>Sonstige Freie Träger der Jugendhilfe</t>
  </si>
  <si>
    <t>Landkreis Fürth</t>
  </si>
  <si>
    <t>Datum</t>
  </si>
  <si>
    <t>Geschw.-Kennung</t>
  </si>
  <si>
    <t>Förderung von Freizeitmaßnahmen</t>
  </si>
  <si>
    <t>AlterOK?</t>
  </si>
  <si>
    <t>PLZ Lkr</t>
  </si>
  <si>
    <t>N</t>
  </si>
  <si>
    <t>FÜ</t>
  </si>
  <si>
    <t>RH</t>
  </si>
  <si>
    <t>NachbarLkr</t>
  </si>
  <si>
    <t>PLZ Nachbarn</t>
  </si>
  <si>
    <t>Nachbarn</t>
  </si>
  <si>
    <t>Max. Juleicaanrechnung</t>
  </si>
  <si>
    <t>Maßnahme gemischtgeschlechtlich?</t>
  </si>
  <si>
    <t>Anzahl TN</t>
  </si>
  <si>
    <t>Einnahmen</t>
  </si>
  <si>
    <t>Geschwister</t>
  </si>
  <si>
    <t>Nr</t>
  </si>
  <si>
    <t>Anzahl</t>
  </si>
  <si>
    <t>Anrechenbar</t>
  </si>
  <si>
    <t>Zuschussstellen</t>
  </si>
  <si>
    <t>Stadtjugendring Fürth</t>
  </si>
  <si>
    <t>Kreisjugendring Nürnberg Stadt</t>
  </si>
  <si>
    <t>Kreisjugendring Roth</t>
  </si>
  <si>
    <t>Kreisjugendring Ansbach</t>
  </si>
  <si>
    <t>Kreisjugendring Neustadt a.d. Aisch</t>
  </si>
  <si>
    <t>Kreisjugendring Erlangen-Höchstadt</t>
  </si>
  <si>
    <t>Stadtjugendring Erlangen</t>
  </si>
  <si>
    <t>Bezirksjugendring Mittelfranken</t>
  </si>
  <si>
    <t>Bayerischer Jugendring</t>
  </si>
  <si>
    <t>keine weiteren Zuschüsse beantragt</t>
  </si>
  <si>
    <t>Ausgaben</t>
  </si>
  <si>
    <t>Geschwisterzuschuss</t>
  </si>
  <si>
    <t>Antrag</t>
  </si>
  <si>
    <t>Antragssteller</t>
  </si>
  <si>
    <t>a)</t>
  </si>
  <si>
    <t>b)</t>
  </si>
  <si>
    <t>c)</t>
  </si>
  <si>
    <t>d)</t>
  </si>
  <si>
    <t>PLZ der Maßnahme</t>
  </si>
  <si>
    <t>e)</t>
  </si>
  <si>
    <t>Bezeichnung der Maßnahme</t>
  </si>
  <si>
    <t>f)</t>
  </si>
  <si>
    <t>Ort der Maßnahme</t>
  </si>
  <si>
    <t>g)</t>
  </si>
  <si>
    <t>Themenschwerpunkte</t>
  </si>
  <si>
    <t>Schwerpunkte im Bereich der Didaktik und Methodik</t>
  </si>
  <si>
    <t>Kennziffer</t>
  </si>
  <si>
    <t>(bis zu drei Nennungen)</t>
  </si>
  <si>
    <t>Auseinandersetzung mit dem Thema Gewalt und Gewaltprävention</t>
  </si>
  <si>
    <t>Spielbezogene Schwerpunkte</t>
  </si>
  <si>
    <t>h)</t>
  </si>
  <si>
    <t>i)</t>
  </si>
  <si>
    <t>k)</t>
  </si>
  <si>
    <t>l)</t>
  </si>
  <si>
    <t>TN-Auflistungen</t>
  </si>
  <si>
    <t>männl.</t>
  </si>
  <si>
    <t>weibl.</t>
  </si>
  <si>
    <t>n)</t>
  </si>
  <si>
    <t>o)</t>
  </si>
  <si>
    <t>p)</t>
  </si>
  <si>
    <t>Teilnehmendengebühren gesamt</t>
  </si>
  <si>
    <t>sonstige Zuschüsse</t>
  </si>
  <si>
    <t>Herkunft</t>
  </si>
  <si>
    <t>Betrag</t>
  </si>
  <si>
    <t>Gesamteinnahmen</t>
  </si>
  <si>
    <t>Fehlbetrag</t>
  </si>
  <si>
    <t>Zuweisungsbetrag</t>
  </si>
  <si>
    <t>q)</t>
  </si>
  <si>
    <t>Die Überweisung der Zuweisung soll auf folgende Bankverbindung erfolgen:</t>
  </si>
  <si>
    <t>Kontoinhaber:</t>
  </si>
  <si>
    <t>Geldinstitut:</t>
  </si>
  <si>
    <t>IBAN:</t>
  </si>
  <si>
    <t>BIC:</t>
  </si>
  <si>
    <t>Datenschutz</t>
  </si>
  <si>
    <t>Unterschrift Antragsteller</t>
  </si>
  <si>
    <t>Verband/Träger der Maßnahme</t>
  </si>
  <si>
    <t>Beginn (Datum und Uhrzeit):</t>
  </si>
  <si>
    <t>Ende (Datum und Uhrzeit):</t>
  </si>
  <si>
    <t>Dauer (Tage)</t>
  </si>
  <si>
    <t>Vereinbarung zum Bundeskinderschutzgesetz (SGB VIII, §72a) wurde mit folgendem Jugendamt geschlossen:</t>
  </si>
  <si>
    <t>Jugendämter</t>
  </si>
  <si>
    <t>Stadt Fürth</t>
  </si>
  <si>
    <t>Stadt Nürnberg</t>
  </si>
  <si>
    <t>Landkreis Roth</t>
  </si>
  <si>
    <t>Landkreis Ansbach</t>
  </si>
  <si>
    <t>Landkreis Neustadt a. d. Aisch</t>
  </si>
  <si>
    <t>Landkreis Erlangen-Höchstadt</t>
  </si>
  <si>
    <t>Stadt Erlangen</t>
  </si>
  <si>
    <t>Stadt Schwabach</t>
  </si>
  <si>
    <t>Landkreis Nürnberger Land</t>
  </si>
  <si>
    <t>Landkreis Weißenburg</t>
  </si>
  <si>
    <t>Stadt Ansbach</t>
  </si>
  <si>
    <t>keine Vereinbarung</t>
  </si>
  <si>
    <t>Anzahl Teilnehmende</t>
  </si>
  <si>
    <t>davon förderfähig</t>
  </si>
  <si>
    <t>Juleica-Inhaber*innen</t>
  </si>
  <si>
    <t>Pädagogische Fachkräfte</t>
  </si>
  <si>
    <t>Küchenpersonal</t>
  </si>
  <si>
    <t>Nach TN-Schlüssel förderfähig</t>
  </si>
  <si>
    <t>div.</t>
  </si>
  <si>
    <t>Geschwister (förderfähig)</t>
  </si>
  <si>
    <t>Gewährter Geschwisterrabatt (gesamt)</t>
  </si>
  <si>
    <t>Rabatt in der Ausschreibung erwähnt</t>
  </si>
  <si>
    <t>ja</t>
  </si>
  <si>
    <t>nein</t>
  </si>
  <si>
    <t>Förderfähiger Geschwisterrabatt</t>
  </si>
  <si>
    <t>andere Einnahmen</t>
  </si>
  <si>
    <t>Ausgaben gesamt</t>
  </si>
  <si>
    <t>mögliche Förderung</t>
  </si>
  <si>
    <t>Teilnehmendentage</t>
  </si>
  <si>
    <t>Förderbetrag</t>
  </si>
  <si>
    <t>NEA</t>
  </si>
  <si>
    <t>ERH</t>
  </si>
  <si>
    <t>AN</t>
  </si>
  <si>
    <t>ER</t>
  </si>
  <si>
    <t>SO</t>
  </si>
  <si>
    <t>PR</t>
  </si>
  <si>
    <t>HO</t>
  </si>
  <si>
    <t>HA</t>
  </si>
  <si>
    <t>EA</t>
  </si>
  <si>
    <t>Kennzeichen:</t>
  </si>
  <si>
    <t>17</t>
  </si>
  <si>
    <t>Kein festgelegter Schwerpunkt</t>
  </si>
  <si>
    <t>16</t>
  </si>
  <si>
    <t>15</t>
  </si>
  <si>
    <t>kommt hier nicht vor (bewusst initiierte Beratungsgespräche, nicht gemeint sind spontane „Ratgebergespräche“ im normalen Alltag des Angebots)</t>
  </si>
  <si>
    <t>Beratungen</t>
  </si>
  <si>
    <t>14</t>
  </si>
  <si>
    <t>kommt in der Jugendarbeit nicht vor ( z.B. Hausaufgabenbetreuung, Lerngruppen )</t>
  </si>
  <si>
    <t>Schulbegleitende Angebotsschwerpunkte</t>
  </si>
  <si>
    <t>13</t>
  </si>
  <si>
    <t>(einschließlich sexueller Gewalt)</t>
  </si>
  <si>
    <t>12</t>
  </si>
  <si>
    <t>z.B. Angebote zur sexuellen Orientierung und geschlechtlichen Identität einschl. der Themen Aufklärung und Sexualität</t>
  </si>
  <si>
    <t>Geschlechtsdifferenzierte Schwerpunkte</t>
  </si>
  <si>
    <t>11</t>
  </si>
  <si>
    <t>trifft bei AEJ immer zu  (z.B. Juleica-Kurse)</t>
  </si>
  <si>
    <t>10</t>
  </si>
  <si>
    <t xml:space="preserve"> z. B. Karneval/Fastnacht/Fasching, Trachten</t>
  </si>
  <si>
    <t>Schwerpunkte im Bereich der Traditions- und Brauchtumspflege</t>
  </si>
  <si>
    <t>09</t>
  </si>
  <si>
    <t>z.B. Klettern, Tanzsport, Turniere, Fußballcamps, Selbstverteidigungskurse</t>
  </si>
  <si>
    <t>Sportbezogene Schwerpunkte</t>
  </si>
  <si>
    <t>08</t>
  </si>
  <si>
    <t>z.B. Gesellschaftsspiele, Gruppenspiele, Outdoorgames;nicht gemeint sind Computer- und Onlinespiele, diese sind unter 05 anzugeben</t>
  </si>
  <si>
    <t>07</t>
  </si>
  <si>
    <t>z.B. Basteln, Kunst bzw. künstlerisches Gestalten, Musik, Tanz, Theater, Konzerte, Discos</t>
  </si>
  <si>
    <t>Jugendkulturelle und künstlerisch kreative Schwerpunkte</t>
  </si>
  <si>
    <t>06</t>
  </si>
  <si>
    <t>z.B. Kochen, Backen, Ernährungsfragen</t>
  </si>
  <si>
    <t xml:space="preserve">Hauswirtschaftliche Schwerpunkte </t>
  </si>
  <si>
    <t>05</t>
  </si>
  <si>
    <t>z.B. Umgang und Nutzung von Medien, wie PC, Konsolen, digitale Medien, Handy, Video &amp; Foto oder pädagogische Arbeit und Aufklärungsangebote zu digitalen Medien, Blogs, Webseiten, Computer- und Netzwerkspiele, Hardware</t>
  </si>
  <si>
    <t>Medien (-pädagogische) Schwerpunkte</t>
  </si>
  <si>
    <t>04</t>
  </si>
  <si>
    <t xml:space="preserve">z.B. Themen wie Inklusion, Integration,Migration, Berufsorientierung, Rechtsextremismus,( Trans- ) Gender, Sexualität, Aufklärung, Religion im Rahmen von Diskussionsrunden, Exkursionen o. Ä. </t>
  </si>
  <si>
    <t>(Gesellschafts-)polit., histor., arbeitsweltbez., interkult., weltansch., relig. Schwerpunkte</t>
  </si>
  <si>
    <t>03</t>
  </si>
  <si>
    <t>z.B. Umgangmit Rettungsgerät, technische und medizinische Hilfeleistungen, Erste-Hilfe-Kurse,feuerwehrtechnische Übungen</t>
  </si>
  <si>
    <t>Rettungs- und Hilfstechniken</t>
  </si>
  <si>
    <t>02</t>
  </si>
  <si>
    <t>z.B. Elektronik-, Metall- und Holzarbeiten</t>
  </si>
  <si>
    <t>Handwerklich-technische Schwerpunkte</t>
  </si>
  <si>
    <t>01</t>
  </si>
  <si>
    <t>z.B. Tierschutz, Umweltschutz, Mülltrennung, Aufforstung</t>
  </si>
  <si>
    <t>Natur- und umweltbezogene Schwerpunkte</t>
  </si>
  <si>
    <t xml:space="preserve">Schlüssel </t>
  </si>
  <si>
    <t>Bemerkung</t>
  </si>
  <si>
    <t>Themenschwerpunkt</t>
  </si>
  <si>
    <t>Erläuterungen zum Tabellenblatt "Anträge", Spalte "H", Themenschwerpunkt</t>
  </si>
  <si>
    <t>die Datenschutzrichtlinien des Kreisjugendrings Fürth habe ich zur Kenntnis genommen</t>
  </si>
  <si>
    <r>
      <t xml:space="preserve">Vor-/Zuname </t>
    </r>
    <r>
      <rPr>
        <sz val="8"/>
        <color theme="1"/>
        <rFont val="Arial"/>
        <family val="2"/>
      </rPr>
      <t>Antragsteller*in</t>
    </r>
  </si>
  <si>
    <r>
      <t xml:space="preserve">Straße, Hausnummer </t>
    </r>
    <r>
      <rPr>
        <sz val="8"/>
        <color theme="1"/>
        <rFont val="Arial"/>
        <family val="2"/>
      </rPr>
      <t>Antragsteller*in</t>
    </r>
  </si>
  <si>
    <r>
      <t xml:space="preserve">PLZ , Ort </t>
    </r>
    <r>
      <rPr>
        <sz val="8"/>
        <color theme="1"/>
        <rFont val="Arial"/>
        <family val="2"/>
      </rPr>
      <t>Antragsteller*in</t>
    </r>
  </si>
  <si>
    <r>
      <t xml:space="preserve">Telefonnummer </t>
    </r>
    <r>
      <rPr>
        <sz val="8"/>
        <color theme="1"/>
        <rFont val="Arial"/>
        <family val="2"/>
      </rPr>
      <t>Antragsteller*in</t>
    </r>
  </si>
  <si>
    <t>Antragseingang:</t>
  </si>
  <si>
    <t>Antragsnummer:</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</si>
  <si>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</si>
  <si>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</si>
  <si>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</si>
  <si>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</si>
  <si>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</si>
  <si>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</si>
  <si>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</si>
  <si>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</si>
  <si>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</si>
  <si>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</si>
  <si>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</si>
  <si>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</si>
  <si>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</si>
  <si>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</si>
  <si>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</si>
  <si>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</si>
  <si>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</si>
  <si>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</si>
  <si>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</si>
  <si>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</si>
  <si>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</si>
  <si>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</si>
  <si>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</si>
  <si>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</si>
  <si>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</si>
  <si>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</si>
  <si>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</si>
  <si>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</si>
  <si>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</si>
  <si>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</si>
  <si>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</si>
  <si>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</si>
  <si>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</si>
  <si>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</si>
  <si>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</si>
  <si>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</si>
  <si>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</si>
  <si>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</si>
  <si>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</si>
  <si>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</si>
  <si>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</si>
  <si>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</si>
  <si>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</si>
  <si>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</si>
  <si>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</si>
  <si>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</si>
  <si>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</si>
  <si>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</si>
  <si>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</si>
  <si>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</si>
  <si>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</si>
  <si>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</si>
  <si>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</si>
  <si>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</si>
  <si>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</si>
  <si>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</si>
  <si>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</si>
  <si>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</si>
  <si>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</si>
  <si>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</si>
  <si>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</si>
  <si>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</si>
  <si>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</si>
  <si>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</si>
  <si>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</si>
  <si>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</si>
  <si>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</si>
  <si>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</si>
  <si>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</si>
  <si>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</si>
  <si>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</si>
  <si>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</si>
  <si>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</si>
  <si>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</si>
  <si>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</si>
  <si>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</si>
  <si>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</si>
  <si>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</si>
  <si>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</si>
  <si>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</si>
  <si>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</si>
  <si>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</si>
  <si>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</si>
  <si>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</si>
  <si>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</si>
  <si>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</si>
  <si>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</si>
  <si>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</si>
  <si>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</si>
  <si>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</si>
  <si>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</si>
  <si>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</si>
  <si>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</si>
  <si>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</si>
  <si>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</si>
  <si>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</si>
  <si>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</si>
  <si>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</si>
  <si>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</si>
  <si>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</si>
  <si>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</si>
  <si>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</si>
  <si>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</si>
  <si>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</si>
  <si>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</si>
  <si>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</si>
  <si>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</si>
  <si>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</si>
  <si>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</si>
  <si>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</si>
  <si>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</si>
  <si>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</si>
  <si>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</si>
  <si>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</si>
  <si>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</si>
  <si>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</si>
  <si>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</si>
  <si>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</si>
  <si>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</si>
  <si>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</si>
  <si>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</si>
  <si>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</si>
  <si>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</si>
  <si>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</si>
  <si>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</si>
  <si>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</si>
  <si>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</si>
  <si>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</si>
  <si>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</si>
  <si>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</si>
  <si>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</si>
  <si>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</si>
  <si>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</si>
  <si>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</si>
  <si>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</si>
  <si>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</si>
  <si>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Max. Küche</t>
  </si>
  <si>
    <t>Hauptberuflich</t>
  </si>
  <si>
    <t>Juleica</t>
  </si>
  <si>
    <t>HB</t>
  </si>
  <si>
    <t>Küche</t>
  </si>
  <si>
    <t>männlich</t>
  </si>
  <si>
    <t>weiblich</t>
  </si>
  <si>
    <t>divers</t>
  </si>
  <si>
    <t>Team-Tage</t>
  </si>
  <si>
    <t>Selbstversorgermaßnahme</t>
  </si>
  <si>
    <t>m)</t>
  </si>
  <si>
    <t>r)</t>
  </si>
  <si>
    <t>s)</t>
  </si>
  <si>
    <t>t)</t>
  </si>
  <si>
    <t>u)</t>
  </si>
  <si>
    <t>Anleitung zur Antragsstellung</t>
  </si>
  <si>
    <t>Die Tabellenblätter "Eingabe Personen" und "Antrag" am Rechner ausfüllen.</t>
  </si>
  <si>
    <t>Alle Felder für Eintragungen sind blau hinterlegt.</t>
  </si>
  <si>
    <t>Die Anderen Felder sind gesperrt.</t>
  </si>
  <si>
    <t>Kreisjugendring Fürth</t>
  </si>
  <si>
    <t>Stresemannplatz 11</t>
  </si>
  <si>
    <t>90763 Fürth</t>
  </si>
  <si>
    <r>
      <t xml:space="preserve">Zusätzlich muss das Tabellenblatt </t>
    </r>
    <r>
      <rPr>
        <b/>
        <sz val="11"/>
        <color theme="1"/>
        <rFont val="Calibri"/>
        <family val="2"/>
        <scheme val="minor"/>
      </rPr>
      <t>"Antrag"</t>
    </r>
    <r>
      <rPr>
        <sz val="11"/>
        <color theme="1"/>
        <rFont val="Calibri"/>
        <family val="2"/>
        <scheme val="minor"/>
      </rPr>
      <t xml:space="preserve"> ausgedruckt und unterschrieben per Post an</t>
    </r>
  </si>
  <si>
    <r>
      <t xml:space="preserve">spätestens acht Wochen nach Ende der Maßnahme den Antrag zusammen mit den den weiteren Unterlagen (Ausschreibung, ggf. Bericht) digital an </t>
    </r>
    <r>
      <rPr>
        <b/>
        <sz val="11"/>
        <color theme="1"/>
        <rFont val="Calibri"/>
        <family val="2"/>
        <scheme val="minor"/>
      </rPr>
      <t>info@kjr-fuerth.de</t>
    </r>
    <r>
      <rPr>
        <sz val="11"/>
        <color theme="1"/>
        <rFont val="Calibri"/>
        <family val="2"/>
        <scheme val="minor"/>
      </rPr>
      <t xml:space="preserve"> senden.</t>
    </r>
  </si>
  <si>
    <t>Auf dem Tabellenblatt "Antrag" wird ein voraussichtlicher Förderbetrag errechnet. Dieser Betrag muss aber durch den KJR erst noch geprüft werden und ist damit nicht bindend.</t>
  </si>
  <si>
    <t>Externe</t>
  </si>
  <si>
    <t>Fördersatz TN</t>
  </si>
  <si>
    <t>Fördersatz Juleica</t>
  </si>
  <si>
    <t>Fördersatz Küche</t>
  </si>
  <si>
    <t>Fördersatz Geschwister</t>
  </si>
  <si>
    <t>Formularversion</t>
  </si>
  <si>
    <t>1.0</t>
  </si>
  <si>
    <t>HINWEIS:
In Kenntnis der strafrechtlichen Bedeutung unvollständiger oder falscher Angaben wird versichert, dass die Einnahmen und Ausgaben nach den Rechnungsunterlagen im Zusammenhang mit dem geförderten Vorhaben angefallen sind, die nicht zuwendungsfähigen Beträge, Rückforderungen und Rückzahlungen abgesetzt wurden, die Zuwendung ausschließlich zur Erfüllung des im Zuweisungsbescheid näher bezeichneten Zuwendungszwecks verwendet wird, die im Zuweisungsbescheid einschließlich den dort enthaltenen Nebenbestimmungen genannten Bedingungen und Auflagen eingehalten werden. Dem Unterzeichner ist bekannt, dass die Zuwendung im Falle ihrer zweckwidrigen Verwendung der Rückforderung und Verzinsung unterliegt. Es wird bestätigt, dass die in dem vorliegenden Antrag aufgeführten Ausgaben tatsächlich unmittelbar für diese Maßnahme entstanden, durch Belege nachgewiesen sind und keine höheren Einnahmen als die angegebenen erzielt wurden und zu erwarten sind.  
Die Belege werden fünf Jahre nach Durchführung der Maßnahme zum Zwecke einer möglichen Nachprüfung aufbewahrt.</t>
  </si>
  <si>
    <t>Kontrollen</t>
  </si>
  <si>
    <t>a</t>
  </si>
  <si>
    <t>b</t>
  </si>
  <si>
    <t>c</t>
  </si>
  <si>
    <t>e</t>
  </si>
  <si>
    <t>f</t>
  </si>
  <si>
    <t>g</t>
  </si>
  <si>
    <t>h</t>
  </si>
  <si>
    <t>i</t>
  </si>
  <si>
    <t>j</t>
  </si>
  <si>
    <t>l</t>
  </si>
  <si>
    <t>n</t>
  </si>
  <si>
    <t>o</t>
  </si>
  <si>
    <t>k</t>
  </si>
  <si>
    <t>(ohne "Kreuzchen" keine Förderung möglich)</t>
  </si>
  <si>
    <t>Anzahl TN (Felder ausgefüllt?)</t>
  </si>
  <si>
    <t>Altersfilter</t>
  </si>
  <si>
    <t>Lkr (nach PLZ)</t>
  </si>
  <si>
    <t>Lkr &amp; Alter</t>
  </si>
  <si>
    <t>Berücksichtigung LKR &amp; Nachbarn</t>
  </si>
  <si>
    <t>TLC - The LAN Crancks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</si>
</sst>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_-* #,##0.00\ [$€-407]_-;\-* #,##0.00\ [$€-407]_-;_-* &quot;-&quot;??\ [$€-407]_-;_-@_-"/>
    <numFmt numFmtId="165" formatCode="dd/mm/yy\ hh:mm"/>
  </numFmts>
  <fonts count="41">
    <font>
      <sz val="11"/>
      <color theme="1"/>
      <name val="Calibri"/>
      <family val="2"/>
      <scheme val="minor"/>
    </font>
    <font>
      <sz val="11"/>
      <color theme="1"/>
      <name val="Calibri"/>
      <family val="2"/>
      <scheme val="minor"/>
    </font>
    <font>
      <sz val="11"/>
      <color rgb="FFFF0000"/>
      <name val="Calibri"/>
      <family val="2"/>
      <scheme val="minor"/>
    </font>
    <font>
      <u/>
      <sz val="11"/>
      <color theme="10"/>
      <name val="Calibri"/>
      <family val="2"/>
      <scheme val="minor"/>
    </font>
    <font>
      <sz val="9"/>
      <color indexed="81"/>
      <name val="Segoe UI"/>
      <family val="2"/>
    </font>
    <font>
      <b/>
      <sz val="9"/>
      <color indexed="81"/>
      <name val="Segoe UI"/>
      <family val="2"/>
    </font>
    <font>
      <sz val="11"/>
      <color theme="1"/>
      <name val="Roboto"/>
    </font>
    <font>
      <sz val="9"/>
      <color theme="1"/>
      <name val="Roboto"/>
    </font>
    <font>
      <sz val="8"/>
      <color indexed="81"/>
      <name val="Roboto"/>
    </font>
    <font>
      <i/>
      <sz val="9"/>
      <color theme="1"/>
      <name val="Roboto"/>
    </font>
    <font>
      <b/>
      <sz val="9"/>
      <color theme="1"/>
      <name val="Roboto"/>
    </font>
    <font>
      <sz val="11"/>
      <color indexed="8"/>
      <name val="Roboto"/>
    </font>
    <font>
      <b/>
      <sz val="11"/>
      <color indexed="8"/>
      <name val="Roboto"/>
    </font>
    <font>
      <b/>
      <sz val="13"/>
      <color theme="1"/>
      <name val="Arial"/>
      <family val="2"/>
    </font>
    <font>
      <b/>
      <i/>
      <sz val="11"/>
      <color theme="1"/>
      <name val="Arial"/>
      <family val="2"/>
    </font>
    <font>
      <sz val="11"/>
      <color theme="1"/>
      <name val="Arial"/>
      <family val="2"/>
    </font>
    <font>
      <sz val="8"/>
      <color theme="1"/>
      <name val="Arial"/>
      <family val="2"/>
    </font>
    <font>
      <sz val="9"/>
      <color theme="1"/>
      <name val="Arial"/>
      <family val="2"/>
    </font>
    <font>
      <sz val="11"/>
      <color theme="1" tint="0.34998626667073579"/>
      <name val="Arial"/>
      <family val="2"/>
    </font>
    <font>
      <sz val="10"/>
      <color theme="1"/>
      <name val="Arial"/>
      <family val="2"/>
    </font>
    <font>
      <b/>
      <sz val="11"/>
      <name val="Arial"/>
      <family val="2"/>
    </font>
    <font>
      <b/>
      <sz val="10"/>
      <name val="Arial"/>
      <family val="2"/>
    </font>
    <font>
      <sz val="10"/>
      <name val="Arial"/>
      <family val="2"/>
    </font>
    <font>
      <b/>
      <sz val="10"/>
      <color theme="1"/>
      <name val="Arial"/>
      <family val="2"/>
    </font>
    <font>
      <i/>
      <sz val="10"/>
      <color theme="3" tint="0.39997558519241921"/>
      <name val="Arial"/>
      <family val="2"/>
    </font>
    <font>
      <i/>
      <sz val="10"/>
      <name val="Arial"/>
      <family val="2"/>
    </font>
    <font>
      <i/>
      <sz val="11"/>
      <name val="Arial"/>
      <family val="2"/>
    </font>
    <font>
      <i/>
      <sz val="11"/>
      <color theme="1"/>
      <name val="Arial"/>
      <family val="2"/>
    </font>
    <font>
      <b/>
      <sz val="11.5"/>
      <color theme="1"/>
      <name val="Arial"/>
      <family val="2"/>
    </font>
    <font>
      <b/>
      <sz val="11"/>
      <color theme="1"/>
      <name val="Arial"/>
      <family val="2"/>
    </font>
    <font>
      <b/>
      <sz val="12"/>
      <color theme="1"/>
      <name val="Arial"/>
      <family val="2"/>
    </font>
    <font>
      <u/>
      <sz val="11"/>
      <color theme="10"/>
      <name val="Arial"/>
      <family val="2"/>
    </font>
    <font>
      <sz val="10"/>
      <color theme="0"/>
      <name val="Arial"/>
      <family val="2"/>
    </font>
    <font>
      <b/>
      <sz val="18"/>
      <color theme="1"/>
      <name val="Arial"/>
      <family val="2"/>
    </font>
    <font>
      <sz val="12"/>
      <color theme="1"/>
      <name val="Arial"/>
      <family val="2"/>
    </font>
    <font>
      <b/>
      <sz val="20"/>
      <color theme="1"/>
      <name val="Arial"/>
      <family val="2"/>
    </font>
    <font>
      <b/>
      <sz val="14"/>
      <color theme="1"/>
      <name val="Arial"/>
      <family val="2"/>
    </font>
    <font>
      <sz val="11"/>
      <color rgb="FF9C6500"/>
      <name val="Calibri"/>
      <family val="2"/>
      <scheme val="minor"/>
    </font>
    <font>
      <b/>
      <sz val="11"/>
      <color theme="1"/>
      <name val="Calibri"/>
      <family val="2"/>
      <scheme val="minor"/>
    </font>
    <font>
      <b/>
      <sz val="16"/>
      <color theme="1"/>
      <name val="Calibri"/>
      <family val="2"/>
      <scheme val="minor"/>
    </font>
    <font>
      <sz val="14"/>
      <color theme="1"/>
      <name val="Arial"/>
      <family val="2"/>
    </font>
  </fonts>
  <fills count="8">
    <fill>
      <patternFill patternType="none"/>
    </fill>
    <fill>
      <patternFill patternType="gray125"/>
    </fill>
    <fill>
      <patternFill patternType="solid">
        <fgColor theme="0"/>
        <bgColor indexed="64"/>
      </patternFill>
    </fill>
    <fill>
      <patternFill patternType="solid">
        <fgColor rgb="FFD2CEE5"/>
        <bgColor indexed="64"/>
      </patternFill>
    </fill>
    <fill>
      <patternFill patternType="solid">
        <fgColor theme="0" tint="-0.14999847407452621"/>
        <bgColor indexed="64"/>
      </patternFill>
    </fill>
    <fill>
      <patternFill patternType="solid">
        <fgColor rgb="FFE9E6F2"/>
        <bgColor indexed="64"/>
      </patternFill>
    </fill>
    <fill>
      <patternFill patternType="solid">
        <fgColor theme="0" tint="-0.249977111117893"/>
        <bgColor indexed="64"/>
      </patternFill>
    </fill>
    <fill>
      <patternFill patternType="solid">
        <fgColor rgb="FFFFEB9C"/>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top/>
      <bottom style="dotted">
        <color indexed="64"/>
      </bottom>
      <diagonal/>
    </border>
  </borders>
  <cellStyleXfs count="5">
    <xf numFmtId="0" fontId="0" fillId="0" borderId="0"/>
    <xf numFmtId="44" fontId="1" fillId="0" borderId="0" applyFont="0" applyFill="0" applyBorder="0" applyAlignment="0" applyProtection="0"/>
    <xf numFmtId="0" fontId="3" fillId="0" borderId="0" applyNumberFormat="0" applyFill="0" applyBorder="0" applyAlignment="0" applyProtection="0"/>
    <xf numFmtId="0" fontId="1" fillId="0" borderId="0">
      <protection locked="0"/>
    </xf>
    <xf numFmtId="0" fontId="37" fillId="7" borderId="0" applyNumberFormat="0" applyBorder="0" applyAlignment="0" applyProtection="0"/>
  </cellStyleXfs>
  <cellXfs count="188">
    <xf numFmtId="0" fontId="0" fillId="0" borderId="0" xfId="0"/>
    <xf numFmtId="0" fontId="6" fillId="0" borderId="0" xfId="3" applyFont="1" applyProtection="1"/>
    <xf numFmtId="49" fontId="6" fillId="0" borderId="1" xfId="3" applyNumberFormat="1" applyFont="1" applyBorder="1" applyAlignment="1" applyProtection="1">
      <alignment horizontal="center" vertical="center"/>
    </xf>
    <xf numFmtId="0" fontId="7" fillId="0" borderId="1" xfId="3" applyFont="1" applyBorder="1" applyAlignment="1" applyProtection="1">
      <alignment vertical="center" wrapText="1"/>
    </xf>
    <xf numFmtId="0" fontId="9" fillId="0" borderId="1" xfId="3" applyFont="1" applyBorder="1" applyAlignment="1" applyProtection="1">
      <alignment vertical="center" wrapText="1"/>
    </xf>
    <xf numFmtId="49" fontId="6" fillId="0" borderId="1" xfId="3" applyNumberFormat="1" applyFont="1" applyFill="1" applyBorder="1" applyAlignment="1" applyProtection="1">
      <alignment horizontal="center" vertical="center"/>
    </xf>
    <xf numFmtId="0" fontId="7" fillId="0" borderId="1" xfId="3" applyFont="1" applyFill="1" applyBorder="1" applyAlignment="1" applyProtection="1">
      <alignment vertical="center" wrapText="1"/>
    </xf>
    <xf numFmtId="0" fontId="9" fillId="0" borderId="1" xfId="3" applyFont="1" applyFill="1" applyBorder="1" applyAlignment="1" applyProtection="1">
      <alignment vertical="center" wrapText="1"/>
    </xf>
    <xf numFmtId="49" fontId="6" fillId="6" borderId="1" xfId="3" applyNumberFormat="1" applyFont="1" applyFill="1" applyBorder="1" applyAlignment="1" applyProtection="1">
      <alignment horizontal="center" vertical="center"/>
    </xf>
    <xf numFmtId="0" fontId="7" fillId="6" borderId="1" xfId="3" applyFont="1" applyFill="1" applyBorder="1" applyAlignment="1" applyProtection="1">
      <alignment vertical="center" wrapText="1"/>
    </xf>
    <xf numFmtId="0" fontId="9" fillId="6" borderId="1" xfId="3" applyFont="1" applyFill="1" applyBorder="1" applyAlignment="1" applyProtection="1">
      <alignment vertical="center" wrapText="1"/>
    </xf>
    <xf numFmtId="0" fontId="10" fillId="0" borderId="1" xfId="3" applyFont="1" applyBorder="1" applyAlignment="1" applyProtection="1">
      <alignment vertical="center" wrapText="1"/>
    </xf>
    <xf numFmtId="0" fontId="11" fillId="0" borderId="0" xfId="3" applyFont="1" applyProtection="1"/>
    <xf numFmtId="0" fontId="12" fillId="0" borderId="0" xfId="3" applyFont="1" applyProtection="1"/>
    <xf numFmtId="0" fontId="13" fillId="2" borderId="0" xfId="0" applyFont="1" applyFill="1" applyBorder="1" applyAlignment="1" applyProtection="1">
      <alignment wrapText="1"/>
    </xf>
    <xf numFmtId="0" fontId="15" fillId="0" borderId="0" xfId="0" applyFont="1"/>
    <xf numFmtId="0" fontId="14" fillId="2" borderId="0" xfId="0" applyFont="1" applyFill="1" applyBorder="1" applyAlignment="1" applyProtection="1"/>
    <xf numFmtId="0" fontId="14" fillId="2" borderId="0"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0" xfId="0" applyFont="1" applyFill="1" applyBorder="1" applyProtection="1"/>
    <xf numFmtId="0" fontId="15" fillId="2" borderId="0" xfId="0" applyFont="1" applyFill="1" applyBorder="1" applyAlignment="1" applyProtection="1">
      <alignment horizontal="center"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horizontal="right" vertical="center"/>
    </xf>
    <xf numFmtId="0" fontId="18" fillId="4" borderId="9" xfId="0" applyFont="1" applyFill="1" applyBorder="1" applyAlignment="1" applyProtection="1">
      <alignment horizontal="center" vertical="center"/>
    </xf>
    <xf numFmtId="0" fontId="22" fillId="4" borderId="11" xfId="0" applyFont="1" applyFill="1" applyBorder="1" applyAlignment="1" applyProtection="1">
      <alignment horizontal="right" vertical="center"/>
    </xf>
    <xf numFmtId="0" fontId="19" fillId="4" borderId="11" xfId="0" applyFont="1" applyFill="1" applyBorder="1" applyAlignment="1" applyProtection="1">
      <alignment vertical="center"/>
    </xf>
    <xf numFmtId="44" fontId="19" fillId="2" borderId="11" xfId="1" applyFont="1" applyFill="1" applyBorder="1" applyAlignment="1" applyProtection="1">
      <alignment vertical="center"/>
    </xf>
    <xf numFmtId="0" fontId="21" fillId="4" borderId="10" xfId="0" applyFont="1" applyFill="1" applyBorder="1" applyAlignment="1" applyProtection="1">
      <alignment vertical="center"/>
    </xf>
    <xf numFmtId="0" fontId="21" fillId="4" borderId="9" xfId="0" applyFont="1" applyFill="1" applyBorder="1" applyAlignment="1" applyProtection="1">
      <alignment vertical="center"/>
    </xf>
    <xf numFmtId="0" fontId="19" fillId="2" borderId="0" xfId="0" applyFont="1" applyFill="1" applyBorder="1" applyProtection="1"/>
    <xf numFmtId="0" fontId="19" fillId="2" borderId="0" xfId="0" applyFont="1" applyFill="1" applyBorder="1" applyAlignment="1" applyProtection="1">
      <alignment vertical="center"/>
    </xf>
    <xf numFmtId="0" fontId="21" fillId="2" borderId="0" xfId="0" applyFont="1" applyFill="1" applyBorder="1" applyAlignment="1" applyProtection="1">
      <alignment vertical="center"/>
    </xf>
    <xf numFmtId="0" fontId="21" fillId="2" borderId="0" xfId="0" applyFont="1" applyFill="1" applyBorder="1" applyAlignment="1" applyProtection="1">
      <alignment horizontal="right" vertical="center"/>
    </xf>
    <xf numFmtId="0" fontId="24" fillId="2" borderId="0" xfId="0" applyFont="1" applyFill="1" applyBorder="1" applyAlignment="1" applyProtection="1">
      <alignment vertical="center"/>
    </xf>
    <xf numFmtId="0" fontId="25" fillId="2" borderId="0" xfId="0" applyFont="1" applyFill="1" applyBorder="1" applyAlignment="1" applyProtection="1">
      <alignment vertical="center"/>
    </xf>
    <xf numFmtId="0" fontId="26" fillId="2" borderId="0" xfId="0" applyFont="1" applyFill="1" applyBorder="1" applyAlignment="1" applyProtection="1">
      <alignment vertical="center"/>
    </xf>
    <xf numFmtId="0" fontId="25" fillId="2" borderId="0" xfId="0" applyFont="1" applyFill="1" applyBorder="1" applyAlignment="1" applyProtection="1">
      <alignment horizontal="right" vertical="center"/>
    </xf>
    <xf numFmtId="0" fontId="27" fillId="2" borderId="0" xfId="0" applyFont="1" applyFill="1" applyBorder="1" applyAlignment="1" applyProtection="1">
      <alignment vertical="center"/>
    </xf>
    <xf numFmtId="0" fontId="23" fillId="2" borderId="0" xfId="0" applyFont="1" applyFill="1" applyBorder="1" applyAlignment="1" applyProtection="1">
      <alignment horizontal="right" vertical="center"/>
    </xf>
    <xf numFmtId="0" fontId="28" fillId="2" borderId="0" xfId="0" applyFont="1" applyFill="1" applyBorder="1" applyAlignment="1" applyProtection="1">
      <alignment horizontal="right" vertical="center"/>
    </xf>
    <xf numFmtId="0" fontId="29" fillId="2" borderId="0" xfId="0" applyFont="1" applyFill="1" applyBorder="1" applyAlignment="1" applyProtection="1">
      <alignment horizontal="right" vertical="center"/>
    </xf>
    <xf numFmtId="0" fontId="19" fillId="2" borderId="0" xfId="0" applyFont="1" applyFill="1" applyBorder="1" applyAlignment="1" applyProtection="1">
      <alignment horizontal="center"/>
    </xf>
    <xf numFmtId="0" fontId="15" fillId="2" borderId="0" xfId="0" applyFont="1" applyFill="1" applyBorder="1" applyAlignment="1" applyProtection="1">
      <alignment horizontal="left"/>
    </xf>
    <xf numFmtId="0" fontId="15" fillId="2" borderId="0" xfId="0" applyFont="1" applyFill="1" applyBorder="1" applyAlignment="1" applyProtection="1">
      <alignment horizontal="left" vertical="top" wrapText="1"/>
    </xf>
    <xf numFmtId="0" fontId="29" fillId="2" borderId="0" xfId="0" applyFont="1" applyFill="1" applyBorder="1" applyAlignment="1" applyProtection="1">
      <alignment vertical="center"/>
    </xf>
    <xf numFmtId="0" fontId="15" fillId="2" borderId="0" xfId="0" applyFont="1" applyFill="1" applyBorder="1" applyAlignment="1" applyProtection="1">
      <alignment vertical="center" wrapText="1"/>
    </xf>
    <xf numFmtId="0" fontId="15" fillId="2" borderId="0" xfId="0" applyFont="1" applyFill="1" applyBorder="1" applyAlignment="1" applyProtection="1">
      <alignment vertical="top" wrapText="1"/>
    </xf>
    <xf numFmtId="0" fontId="15" fillId="2" borderId="0" xfId="0" applyFont="1" applyFill="1" applyBorder="1" applyAlignment="1" applyProtection="1">
      <alignment horizontal="center" vertical="top" wrapText="1"/>
    </xf>
    <xf numFmtId="0" fontId="30" fillId="2" borderId="0" xfId="0" applyFont="1" applyFill="1" applyBorder="1" applyProtection="1"/>
    <xf numFmtId="0" fontId="33" fillId="2" borderId="0" xfId="0" applyFont="1" applyFill="1" applyBorder="1" applyProtection="1"/>
    <xf numFmtId="0" fontId="34" fillId="2" borderId="0" xfId="0" applyFont="1" applyFill="1" applyBorder="1" applyProtection="1"/>
    <xf numFmtId="0" fontId="29" fillId="0" borderId="0" xfId="0" applyFont="1"/>
    <xf numFmtId="0" fontId="15" fillId="0" borderId="1" xfId="0" applyFont="1" applyBorder="1"/>
    <xf numFmtId="0" fontId="15" fillId="0" borderId="1" xfId="0" applyFont="1" applyBorder="1" applyAlignment="1">
      <alignment horizontal="center"/>
    </xf>
    <xf numFmtId="0" fontId="17" fillId="2" borderId="0" xfId="0" applyFont="1" applyFill="1" applyBorder="1" applyAlignment="1" applyProtection="1">
      <alignment horizontal="right" vertical="center"/>
    </xf>
    <xf numFmtId="0" fontId="19" fillId="2" borderId="0" xfId="0" applyFont="1" applyFill="1" applyBorder="1" applyAlignment="1" applyProtection="1">
      <alignment horizontal="left" vertical="center"/>
    </xf>
    <xf numFmtId="0" fontId="19" fillId="5" borderId="11" xfId="0" applyFont="1" applyFill="1" applyBorder="1" applyAlignment="1" applyProtection="1">
      <alignment horizontal="left" vertical="center"/>
      <protection locked="0"/>
    </xf>
    <xf numFmtId="0" fontId="19" fillId="2" borderId="0" xfId="0" applyFont="1" applyFill="1" applyBorder="1" applyAlignment="1" applyProtection="1">
      <alignment horizontal="right" vertical="center"/>
    </xf>
    <xf numFmtId="0" fontId="19" fillId="2" borderId="0" xfId="0" applyFont="1" applyFill="1" applyBorder="1" applyAlignment="1" applyProtection="1">
      <alignment horizontal="center" vertical="center"/>
    </xf>
    <xf numFmtId="0" fontId="15" fillId="2" borderId="0" xfId="0" applyFont="1" applyFill="1" applyBorder="1" applyAlignment="1" applyProtection="1">
      <alignment horizontal="left" vertical="center"/>
    </xf>
    <xf numFmtId="0" fontId="15" fillId="3" borderId="1" xfId="0" applyFont="1" applyFill="1" applyBorder="1" applyAlignment="1" applyProtection="1">
      <alignment horizontal="left"/>
      <protection locked="0"/>
    </xf>
    <xf numFmtId="0" fontId="15" fillId="3" borderId="1" xfId="0" applyFont="1" applyFill="1" applyBorder="1" applyAlignment="1" applyProtection="1">
      <alignment horizontal="center"/>
      <protection locked="0"/>
    </xf>
    <xf numFmtId="0" fontId="15" fillId="3" borderId="1" xfId="0" applyFont="1" applyFill="1" applyBorder="1" applyProtection="1">
      <protection locked="0"/>
    </xf>
    <xf numFmtId="0" fontId="15" fillId="0" borderId="0" xfId="0" applyFont="1" applyProtection="1">
      <protection hidden="1"/>
    </xf>
    <xf numFmtId="0" fontId="15" fillId="0" borderId="0" xfId="0" applyFont="1" applyProtection="1"/>
    <xf numFmtId="0" fontId="15" fillId="0" borderId="0" xfId="0" applyFont="1" applyBorder="1" applyProtection="1"/>
    <xf numFmtId="0" fontId="15" fillId="2" borderId="0" xfId="0" applyFont="1" applyFill="1" applyProtection="1"/>
    <xf numFmtId="0" fontId="32" fillId="0" borderId="0" xfId="0" applyFont="1" applyFill="1" applyBorder="1" applyAlignment="1" applyProtection="1">
      <alignment vertical="top"/>
    </xf>
    <xf numFmtId="44" fontId="19" fillId="5" borderId="11" xfId="1" applyFont="1" applyFill="1" applyBorder="1" applyAlignment="1" applyProtection="1">
      <alignment horizontal="center" vertical="center"/>
      <protection locked="0"/>
    </xf>
    <xf numFmtId="0" fontId="39" fillId="2" borderId="0" xfId="0" applyFont="1" applyFill="1" applyProtection="1"/>
    <xf numFmtId="0" fontId="0" fillId="2" borderId="0" xfId="0" applyFill="1" applyProtection="1"/>
    <xf numFmtId="0" fontId="38" fillId="2" borderId="0" xfId="0" applyFont="1" applyFill="1" applyProtection="1"/>
    <xf numFmtId="0" fontId="0" fillId="2" borderId="0" xfId="0" applyFill="1" applyAlignment="1" applyProtection="1">
      <alignment vertical="top"/>
    </xf>
    <xf numFmtId="0" fontId="0" fillId="0" borderId="0" xfId="0" applyProtection="1"/>
    <xf numFmtId="0" fontId="0" fillId="0" borderId="0" xfId="0" applyAlignment="1" applyProtection="1">
      <alignment vertical="center" wrapText="1"/>
    </xf>
    <xf numFmtId="0" fontId="37" fillId="7" borderId="0" xfId="4" applyProtection="1"/>
    <xf numFmtId="9" fontId="37" fillId="7" borderId="0" xfId="4" applyNumberFormat="1" applyProtection="1"/>
    <xf numFmtId="44" fontId="37" fillId="7" borderId="0" xfId="4" applyNumberFormat="1" applyProtection="1"/>
    <xf numFmtId="0" fontId="3" fillId="0" borderId="0" xfId="2" applyAlignment="1" applyProtection="1">
      <alignment vertical="center" wrapText="1"/>
    </xf>
    <xf numFmtId="0" fontId="2" fillId="0" borderId="0" xfId="2" applyFont="1" applyAlignment="1" applyProtection="1">
      <alignment vertical="center" wrapText="1"/>
    </xf>
    <xf numFmtId="0" fontId="2" fillId="0" borderId="0" xfId="0" applyFont="1" applyProtection="1"/>
    <xf numFmtId="0" fontId="2" fillId="0" borderId="0" xfId="0" applyFont="1" applyAlignment="1" applyProtection="1">
      <alignment vertical="center" wrapText="1"/>
    </xf>
    <xf numFmtId="44" fontId="19" fillId="5" borderId="11" xfId="1" applyFont="1" applyFill="1" applyBorder="1" applyAlignment="1" applyProtection="1">
      <alignment horizontal="center" vertical="center"/>
      <protection locked="0"/>
    </xf>
    <xf numFmtId="0" fontId="0" fillId="2" borderId="0" xfId="0" applyFill="1" applyAlignment="1" applyProtection="1">
      <alignment horizontal="left" wrapText="1"/>
    </xf>
    <xf numFmtId="0" fontId="0" fillId="2" borderId="0" xfId="0" applyFill="1" applyProtection="1"/>
    <xf numFmtId="0" fontId="0" fillId="2" borderId="0" xfId="0" applyFill="1" applyAlignment="1" applyProtection="1">
      <alignment wrapText="1"/>
    </xf>
    <xf numFmtId="0" fontId="15" fillId="3" borderId="2" xfId="0" applyFont="1" applyFill="1" applyBorder="1" applyAlignment="1" applyProtection="1">
      <alignment horizontal="left"/>
      <protection locked="0"/>
    </xf>
    <xf numFmtId="0" fontId="15" fillId="3" borderId="4" xfId="0" applyFont="1" applyFill="1" applyBorder="1" applyAlignment="1" applyProtection="1">
      <alignment horizontal="left"/>
      <protection locked="0"/>
    </xf>
    <xf numFmtId="0" fontId="15" fillId="3" borderId="1" xfId="0" applyFont="1" applyFill="1" applyBorder="1" applyAlignment="1" applyProtection="1">
      <alignment horizontal="center"/>
      <protection locked="0"/>
    </xf>
    <xf numFmtId="0" fontId="15" fillId="3" borderId="1" xfId="0" applyFont="1" applyFill="1" applyBorder="1" applyAlignment="1" applyProtection="1">
      <alignment horizontal="center" textRotation="90" wrapText="1"/>
      <protection locked="0"/>
    </xf>
    <xf numFmtId="0" fontId="19" fillId="3" borderId="1" xfId="0" applyFont="1" applyFill="1" applyBorder="1" applyAlignment="1" applyProtection="1">
      <alignment horizontal="left"/>
      <protection locked="0"/>
    </xf>
    <xf numFmtId="0" fontId="15" fillId="0" borderId="1" xfId="0" applyFont="1" applyBorder="1" applyAlignment="1">
      <alignment horizontal="center"/>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17" fillId="0" borderId="2" xfId="0" applyFont="1" applyBorder="1" applyAlignment="1">
      <alignment horizontal="left" wrapText="1"/>
    </xf>
    <xf numFmtId="0" fontId="17" fillId="0" borderId="4" xfId="0" applyFont="1" applyBorder="1" applyAlignment="1">
      <alignment horizontal="left" wrapText="1"/>
    </xf>
    <xf numFmtId="0" fontId="15" fillId="5" borderId="5" xfId="0" applyFont="1" applyFill="1" applyBorder="1" applyAlignment="1" applyProtection="1">
      <alignment horizontal="center" vertical="center"/>
      <protection locked="0"/>
    </xf>
    <xf numFmtId="0" fontId="15" fillId="5" borderId="6" xfId="0" applyFont="1" applyFill="1" applyBorder="1" applyAlignment="1" applyProtection="1">
      <alignment horizontal="center" vertical="center"/>
      <protection locked="0"/>
    </xf>
    <xf numFmtId="0" fontId="15" fillId="5" borderId="7" xfId="0" applyFont="1" applyFill="1" applyBorder="1" applyAlignment="1" applyProtection="1">
      <alignment horizontal="center" vertical="center"/>
      <protection locked="0"/>
    </xf>
    <xf numFmtId="0" fontId="15" fillId="2" borderId="0" xfId="0" applyFont="1" applyFill="1" applyBorder="1" applyAlignment="1" applyProtection="1">
      <alignment horizontal="left" vertical="center"/>
    </xf>
    <xf numFmtId="0" fontId="21" fillId="4" borderId="12"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13" xfId="0" applyFont="1" applyFill="1" applyBorder="1" applyAlignment="1" applyProtection="1">
      <alignment horizontal="left" vertical="center"/>
    </xf>
    <xf numFmtId="0" fontId="19" fillId="2" borderId="5" xfId="0" applyFont="1" applyFill="1" applyBorder="1" applyAlignment="1" applyProtection="1">
      <alignment horizontal="left" vertical="center"/>
    </xf>
    <xf numFmtId="0" fontId="19" fillId="2" borderId="6" xfId="0" applyFont="1" applyFill="1" applyBorder="1" applyAlignment="1" applyProtection="1">
      <alignment horizontal="left" vertical="center"/>
    </xf>
    <xf numFmtId="0" fontId="19" fillId="2" borderId="7" xfId="0" applyFont="1" applyFill="1" applyBorder="1" applyAlignment="1" applyProtection="1">
      <alignment horizontal="left" vertical="center"/>
    </xf>
    <xf numFmtId="0" fontId="21" fillId="4" borderId="11" xfId="0" applyFont="1" applyFill="1" applyBorder="1" applyAlignment="1" applyProtection="1">
      <alignment horizontal="center" vertical="center"/>
    </xf>
    <xf numFmtId="0" fontId="21" fillId="4" borderId="5" xfId="0" applyFont="1" applyFill="1" applyBorder="1" applyAlignment="1" applyProtection="1">
      <alignment horizontal="left" vertical="center"/>
    </xf>
    <xf numFmtId="0" fontId="21" fillId="4" borderId="6" xfId="0" applyFont="1" applyFill="1" applyBorder="1" applyAlignment="1" applyProtection="1">
      <alignment horizontal="left" vertical="center"/>
    </xf>
    <xf numFmtId="0" fontId="21" fillId="4" borderId="7" xfId="0" applyFont="1" applyFill="1" applyBorder="1" applyAlignment="1" applyProtection="1">
      <alignment horizontal="left" vertical="center"/>
    </xf>
    <xf numFmtId="0" fontId="22" fillId="4" borderId="11" xfId="0" applyFont="1" applyFill="1" applyBorder="1" applyAlignment="1" applyProtection="1">
      <alignment horizontal="center" vertical="center"/>
    </xf>
    <xf numFmtId="0" fontId="21" fillId="4" borderId="5" xfId="0" applyFont="1" applyFill="1" applyBorder="1" applyAlignment="1" applyProtection="1">
      <alignment horizontal="left" vertical="center" wrapText="1"/>
    </xf>
    <xf numFmtId="0" fontId="21" fillId="4" borderId="6" xfId="0" applyFont="1" applyFill="1" applyBorder="1" applyAlignment="1" applyProtection="1">
      <alignment horizontal="left" vertical="center" wrapText="1"/>
    </xf>
    <xf numFmtId="0" fontId="21" fillId="4" borderId="7" xfId="0" applyFont="1" applyFill="1" applyBorder="1" applyAlignment="1" applyProtection="1">
      <alignment horizontal="left" vertical="center" wrapText="1"/>
    </xf>
    <xf numFmtId="0" fontId="19" fillId="2" borderId="0" xfId="0" applyFont="1" applyFill="1" applyBorder="1" applyAlignment="1" applyProtection="1">
      <alignment horizontal="left" vertical="center"/>
    </xf>
    <xf numFmtId="0" fontId="21" fillId="2" borderId="0" xfId="0" applyFont="1" applyFill="1" applyBorder="1" applyAlignment="1" applyProtection="1">
      <alignment horizontal="center" vertical="center"/>
    </xf>
    <xf numFmtId="0" fontId="19" fillId="2" borderId="8" xfId="0" applyFont="1" applyFill="1" applyBorder="1" applyAlignment="1" applyProtection="1">
      <alignment horizontal="left" vertical="center"/>
    </xf>
    <xf numFmtId="0" fontId="19" fillId="2" borderId="8" xfId="0" applyFont="1" applyFill="1" applyBorder="1" applyAlignment="1" applyProtection="1">
      <alignment horizontal="center" vertical="center"/>
    </xf>
    <xf numFmtId="0" fontId="23" fillId="2" borderId="11" xfId="0" applyFont="1" applyFill="1" applyBorder="1" applyAlignment="1" applyProtection="1">
      <alignment horizontal="left" vertical="center"/>
    </xf>
    <xf numFmtId="0" fontId="23" fillId="4" borderId="11"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165" fontId="15" fillId="5" borderId="5" xfId="0" applyNumberFormat="1" applyFont="1" applyFill="1" applyBorder="1" applyAlignment="1" applyProtection="1">
      <alignment horizontal="center" vertical="center"/>
      <protection locked="0"/>
    </xf>
    <xf numFmtId="165" fontId="15" fillId="5" borderId="6" xfId="0" applyNumberFormat="1" applyFont="1" applyFill="1" applyBorder="1" applyAlignment="1" applyProtection="1">
      <alignment horizontal="center" vertical="center"/>
      <protection locked="0"/>
    </xf>
    <xf numFmtId="165" fontId="15" fillId="5" borderId="7" xfId="0" applyNumberFormat="1" applyFont="1" applyFill="1" applyBorder="1" applyAlignment="1" applyProtection="1">
      <alignment horizontal="center" vertical="center"/>
      <protection locked="0"/>
    </xf>
    <xf numFmtId="0" fontId="31" fillId="2" borderId="0" xfId="2" applyFont="1" applyFill="1" applyBorder="1" applyAlignment="1" applyProtection="1">
      <alignment horizontal="left" vertical="center"/>
    </xf>
    <xf numFmtId="0" fontId="29" fillId="2" borderId="0" xfId="0" applyFont="1" applyFill="1" applyBorder="1" applyAlignment="1" applyProtection="1">
      <alignment horizontal="left" vertical="center"/>
    </xf>
    <xf numFmtId="0" fontId="15" fillId="2" borderId="14" xfId="0" applyFont="1" applyFill="1" applyBorder="1" applyAlignment="1" applyProtection="1">
      <alignment horizontal="center"/>
      <protection locked="0"/>
    </xf>
    <xf numFmtId="0" fontId="15" fillId="2" borderId="14" xfId="0" applyFont="1" applyFill="1" applyBorder="1" applyAlignment="1" applyProtection="1">
      <alignment horizontal="center"/>
    </xf>
    <xf numFmtId="0" fontId="19" fillId="5" borderId="5" xfId="0" applyFont="1" applyFill="1" applyBorder="1" applyAlignment="1" applyProtection="1">
      <alignment horizontal="left" vertical="center"/>
      <protection locked="0"/>
    </xf>
    <xf numFmtId="0" fontId="19" fillId="5" borderId="6" xfId="0" applyFont="1" applyFill="1" applyBorder="1" applyAlignment="1" applyProtection="1">
      <alignment horizontal="left" vertical="center"/>
      <protection locked="0"/>
    </xf>
    <xf numFmtId="0" fontId="19" fillId="5" borderId="7" xfId="0" applyFont="1" applyFill="1" applyBorder="1" applyAlignment="1" applyProtection="1">
      <alignment horizontal="left" vertical="center"/>
      <protection locked="0"/>
    </xf>
    <xf numFmtId="164" fontId="23" fillId="4" borderId="11" xfId="0" applyNumberFormat="1" applyFont="1" applyFill="1" applyBorder="1" applyAlignment="1" applyProtection="1">
      <alignment horizontal="center" vertical="center"/>
    </xf>
    <xf numFmtId="164" fontId="23" fillId="2" borderId="0" xfId="0" applyNumberFormat="1" applyFont="1" applyFill="1" applyBorder="1" applyAlignment="1" applyProtection="1">
      <alignment horizontal="center" vertical="center"/>
    </xf>
    <xf numFmtId="164" fontId="25" fillId="2" borderId="0" xfId="0" applyNumberFormat="1" applyFont="1" applyFill="1" applyBorder="1" applyAlignment="1" applyProtection="1">
      <alignment horizontal="center" vertical="center"/>
    </xf>
    <xf numFmtId="164" fontId="23" fillId="4" borderId="5" xfId="0" applyNumberFormat="1" applyFont="1" applyFill="1" applyBorder="1" applyAlignment="1" applyProtection="1">
      <alignment horizontal="center" vertical="center"/>
    </xf>
    <xf numFmtId="164" fontId="23" fillId="4" borderId="6" xfId="0" applyNumberFormat="1" applyFont="1" applyFill="1" applyBorder="1" applyAlignment="1" applyProtection="1">
      <alignment horizontal="center" vertical="center"/>
    </xf>
    <xf numFmtId="164" fontId="23" fillId="4" borderId="7" xfId="0" applyNumberFormat="1" applyFont="1" applyFill="1" applyBorder="1" applyAlignment="1" applyProtection="1">
      <alignment horizontal="center" vertical="center"/>
    </xf>
    <xf numFmtId="164" fontId="30" fillId="4" borderId="5" xfId="0" applyNumberFormat="1" applyFont="1" applyFill="1" applyBorder="1" applyAlignment="1" applyProtection="1">
      <alignment horizontal="center" vertical="center"/>
    </xf>
    <xf numFmtId="164" fontId="30" fillId="4" borderId="6" xfId="0" applyNumberFormat="1" applyFont="1" applyFill="1" applyBorder="1" applyAlignment="1" applyProtection="1">
      <alignment horizontal="center" vertical="center"/>
    </xf>
    <xf numFmtId="164" fontId="30" fillId="4" borderId="7" xfId="0" applyNumberFormat="1" applyFont="1" applyFill="1" applyBorder="1" applyAlignment="1" applyProtection="1">
      <alignment horizontal="center" vertical="center"/>
    </xf>
    <xf numFmtId="0" fontId="19" fillId="5" borderId="11" xfId="0" applyFont="1" applyFill="1" applyBorder="1" applyAlignment="1" applyProtection="1">
      <alignment horizontal="left" vertical="center"/>
      <protection locked="0"/>
    </xf>
    <xf numFmtId="164" fontId="19" fillId="5" borderId="11" xfId="0" applyNumberFormat="1" applyFont="1" applyFill="1" applyBorder="1" applyAlignment="1" applyProtection="1">
      <alignment horizontal="center" vertical="center"/>
      <protection locked="0"/>
    </xf>
    <xf numFmtId="0" fontId="21" fillId="4" borderId="11" xfId="0" applyFont="1" applyFill="1" applyBorder="1" applyAlignment="1" applyProtection="1">
      <alignment horizontal="left" vertical="center"/>
    </xf>
    <xf numFmtId="0" fontId="19" fillId="2" borderId="11" xfId="0" applyFont="1" applyFill="1" applyBorder="1" applyAlignment="1" applyProtection="1">
      <alignment horizontal="left" vertical="center"/>
    </xf>
    <xf numFmtId="44" fontId="23" fillId="5" borderId="11" xfId="1" applyFont="1" applyFill="1" applyBorder="1" applyAlignment="1" applyProtection="1">
      <alignment horizontal="center" vertical="center"/>
      <protection locked="0"/>
    </xf>
    <xf numFmtId="0" fontId="19" fillId="2" borderId="0" xfId="0" applyFont="1" applyFill="1" applyBorder="1" applyAlignment="1" applyProtection="1">
      <alignment horizontal="right" vertical="center"/>
    </xf>
    <xf numFmtId="164" fontId="19" fillId="2" borderId="0" xfId="0" applyNumberFormat="1" applyFont="1" applyFill="1" applyBorder="1" applyAlignment="1" applyProtection="1">
      <alignment horizontal="center" vertical="center"/>
    </xf>
    <xf numFmtId="0" fontId="19" fillId="2" borderId="0" xfId="0" applyFont="1" applyFill="1" applyBorder="1" applyAlignment="1" applyProtection="1">
      <alignment horizontal="center" vertical="center"/>
    </xf>
    <xf numFmtId="0" fontId="22" fillId="4" borderId="11" xfId="0" applyFont="1" applyFill="1" applyBorder="1" applyAlignment="1" applyProtection="1">
      <alignment horizontal="left" vertical="center"/>
    </xf>
    <xf numFmtId="0" fontId="22" fillId="4" borderId="5" xfId="0" applyFont="1" applyFill="1" applyBorder="1" applyAlignment="1" applyProtection="1">
      <alignment horizontal="left" vertical="center"/>
    </xf>
    <xf numFmtId="0" fontId="22" fillId="4" borderId="6"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44" fontId="19" fillId="5" borderId="11" xfId="1" applyFont="1" applyFill="1" applyBorder="1" applyAlignment="1" applyProtection="1">
      <alignment horizontal="right" vertical="center"/>
      <protection locked="0"/>
    </xf>
    <xf numFmtId="44" fontId="19" fillId="4" borderId="11" xfId="1" applyFont="1" applyFill="1" applyBorder="1" applyAlignment="1" applyProtection="1">
      <alignment horizontal="center" vertical="center"/>
    </xf>
    <xf numFmtId="0" fontId="19" fillId="4" borderId="11" xfId="0" applyFont="1" applyFill="1" applyBorder="1" applyAlignment="1" applyProtection="1">
      <alignment horizontal="center" vertical="center"/>
    </xf>
    <xf numFmtId="0" fontId="21" fillId="2" borderId="0" xfId="0" applyFont="1" applyFill="1" applyBorder="1" applyAlignment="1" applyProtection="1">
      <alignment horizontal="left" vertical="center"/>
    </xf>
    <xf numFmtId="0" fontId="22" fillId="2" borderId="5" xfId="0" applyFont="1" applyFill="1" applyBorder="1" applyAlignment="1" applyProtection="1">
      <alignment horizontal="left" vertical="center" wrapText="1"/>
    </xf>
    <xf numFmtId="0" fontId="22" fillId="2" borderId="6" xfId="0" applyFont="1" applyFill="1" applyBorder="1" applyAlignment="1" applyProtection="1">
      <alignment horizontal="left" vertical="center" wrapText="1"/>
    </xf>
    <xf numFmtId="0" fontId="22" fillId="2" borderId="7" xfId="0" applyFont="1" applyFill="1" applyBorder="1" applyAlignment="1" applyProtection="1">
      <alignment horizontal="left" vertical="center" wrapText="1"/>
    </xf>
    <xf numFmtId="44" fontId="19" fillId="5" borderId="11" xfId="1" applyFont="1" applyFill="1" applyBorder="1" applyAlignment="1" applyProtection="1">
      <alignment horizontal="center" vertical="center"/>
      <protection locked="0"/>
    </xf>
    <xf numFmtId="0" fontId="19" fillId="2" borderId="11" xfId="0" applyFont="1" applyFill="1" applyBorder="1" applyAlignment="1" applyProtection="1">
      <alignment horizontal="center" vertical="center"/>
    </xf>
    <xf numFmtId="44" fontId="19" fillId="2" borderId="11" xfId="1" applyFont="1" applyFill="1" applyBorder="1" applyAlignment="1" applyProtection="1">
      <alignment horizontal="center" vertical="center"/>
    </xf>
    <xf numFmtId="44" fontId="21" fillId="4" borderId="11" xfId="0" applyNumberFormat="1" applyFont="1" applyFill="1" applyBorder="1" applyAlignment="1" applyProtection="1">
      <alignment horizontal="center" vertical="center"/>
    </xf>
    <xf numFmtId="44" fontId="21" fillId="4" borderId="6" xfId="1" applyFont="1" applyFill="1" applyBorder="1" applyAlignment="1" applyProtection="1">
      <alignment horizontal="center" vertical="center"/>
    </xf>
    <xf numFmtId="44" fontId="21" fillId="4" borderId="7" xfId="1" applyFont="1" applyFill="1" applyBorder="1" applyAlignment="1" applyProtection="1">
      <alignment horizontal="center" vertical="center"/>
    </xf>
    <xf numFmtId="0" fontId="14" fillId="2" borderId="2" xfId="0" applyFont="1" applyFill="1" applyBorder="1" applyAlignment="1" applyProtection="1">
      <alignment horizontal="center"/>
    </xf>
    <xf numFmtId="0" fontId="14" fillId="2" borderId="3" xfId="0" applyFont="1" applyFill="1" applyBorder="1" applyAlignment="1" applyProtection="1">
      <alignment horizontal="center"/>
    </xf>
    <xf numFmtId="0" fontId="14" fillId="2" borderId="4" xfId="0" applyFont="1" applyFill="1" applyBorder="1" applyAlignment="1" applyProtection="1">
      <alignment horizontal="center"/>
    </xf>
    <xf numFmtId="0" fontId="19" fillId="2" borderId="0" xfId="0" applyFont="1" applyFill="1" applyBorder="1" applyAlignment="1" applyProtection="1">
      <alignment wrapText="1"/>
    </xf>
    <xf numFmtId="0" fontId="19" fillId="2" borderId="0" xfId="0" applyFont="1" applyFill="1" applyBorder="1" applyProtection="1"/>
    <xf numFmtId="0" fontId="35" fillId="2" borderId="0" xfId="0" applyFont="1" applyFill="1" applyBorder="1" applyAlignment="1" applyProtection="1">
      <alignment horizontal="center" wrapText="1"/>
    </xf>
    <xf numFmtId="0" fontId="36" fillId="2" borderId="0" xfId="0" applyFont="1" applyFill="1" applyBorder="1" applyAlignment="1" applyProtection="1">
      <alignment horizontal="center"/>
    </xf>
    <xf numFmtId="0" fontId="23" fillId="4" borderId="5" xfId="0" applyFont="1" applyFill="1" applyBorder="1" applyAlignment="1" applyProtection="1">
      <alignment horizontal="center" vertical="center"/>
    </xf>
    <xf numFmtId="0" fontId="23" fillId="4" borderId="6" xfId="0" applyFont="1" applyFill="1" applyBorder="1" applyAlignment="1" applyProtection="1">
      <alignment horizontal="center" vertical="center"/>
    </xf>
    <xf numFmtId="0" fontId="23" fillId="4" borderId="7" xfId="0" applyFont="1" applyFill="1" applyBorder="1" applyAlignment="1" applyProtection="1">
      <alignment horizontal="center" vertical="center"/>
    </xf>
    <xf numFmtId="0" fontId="15" fillId="5" borderId="5" xfId="0" applyFont="1" applyFill="1" applyBorder="1" applyAlignment="1" applyProtection="1">
      <alignment horizontal="left" vertical="center"/>
      <protection locked="0"/>
    </xf>
    <xf numFmtId="0" fontId="15" fillId="5" borderId="6" xfId="0" applyFont="1" applyFill="1" applyBorder="1" applyAlignment="1" applyProtection="1">
      <alignment horizontal="left" vertical="center"/>
      <protection locked="0"/>
    </xf>
    <xf numFmtId="0" fontId="15" fillId="5" borderId="7" xfId="0" applyFont="1" applyFill="1" applyBorder="1" applyAlignment="1" applyProtection="1">
      <alignment horizontal="left" vertical="center"/>
      <protection locked="0"/>
    </xf>
    <xf numFmtId="0" fontId="17" fillId="5" borderId="5" xfId="0" applyFont="1" applyFill="1" applyBorder="1" applyAlignment="1" applyProtection="1">
      <alignment horizontal="left" vertical="center"/>
      <protection locked="0"/>
    </xf>
    <xf numFmtId="0" fontId="17" fillId="5" borderId="6" xfId="0" applyFont="1" applyFill="1" applyBorder="1" applyAlignment="1" applyProtection="1">
      <alignment horizontal="left" vertical="center"/>
      <protection locked="0"/>
    </xf>
    <xf numFmtId="0" fontId="17" fillId="5" borderId="7" xfId="0" applyFont="1" applyFill="1" applyBorder="1" applyAlignment="1" applyProtection="1">
      <alignment horizontal="left" vertical="center"/>
      <protection locked="0"/>
    </xf>
    <xf numFmtId="0" fontId="16" fillId="2" borderId="0" xfId="0" applyFont="1" applyFill="1" applyBorder="1" applyAlignment="1" applyProtection="1">
      <alignment horizontal="right" vertical="center" textRotation="90"/>
    </xf>
    <xf numFmtId="0" fontId="40" fillId="5" borderId="5" xfId="0" applyFont="1" applyFill="1" applyBorder="1" applyAlignment="1" applyProtection="1">
      <alignment horizontal="left" vertical="center"/>
      <protection locked="0"/>
    </xf>
    <xf numFmtId="0" fontId="40" fillId="5" borderId="6" xfId="0" applyFont="1" applyFill="1" applyBorder="1" applyAlignment="1" applyProtection="1">
      <alignment horizontal="left" vertical="center"/>
      <protection locked="0"/>
    </xf>
    <xf numFmtId="0" fontId="40" fillId="5" borderId="7" xfId="0" applyFont="1" applyFill="1" applyBorder="1" applyAlignment="1" applyProtection="1">
      <alignment horizontal="left" vertical="center"/>
      <protection locked="0"/>
    </xf>
    <xf numFmtId="0" fontId="15" fillId="0" borderId="0"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xf>
  </cellXfs>
  <cellStyles count="5">
    <cellStyle name="Link" xfId="2" builtinId="8"/>
    <cellStyle name="Neutral" xfId="4" builtinId="28"/>
    <cellStyle name="Standard" xfId="0" builtinId="0"/>
    <cellStyle name="Standard 2" xfId="3"/>
    <cellStyle name="Währung" xfId="1" builtinId="4"/>
  </cellStyles>
  <dxfs count="14">
    <dxf>
      <font>
        <color rgb="FF9C0006"/>
      </font>
      <fill>
        <patternFill>
          <bgColor rgb="FFFFC7CE"/>
        </patternFill>
      </fill>
    </dxf>
    <dxf>
      <font>
        <color rgb="FF9C0006"/>
      </font>
      <fill>
        <patternFill>
          <bgColor rgb="FFFFC7CE"/>
        </patternFill>
      </fill>
    </dxf>
    <dxf>
      <font>
        <b/>
        <i val="0"/>
      </font>
    </dxf>
    <dxf>
      <font>
        <b/>
        <i val="0"/>
      </font>
    </dxf>
    <dxf>
      <font>
        <color rgb="FF9C0006"/>
      </font>
      <fill>
        <patternFill>
          <bgColor rgb="FFFFC7CE"/>
        </patternFill>
      </fill>
    </dxf>
    <dxf>
      <fill>
        <patternFill>
          <bgColor rgb="FFFF8080"/>
        </patternFill>
      </fill>
    </dxf>
    <dxf>
      <fill>
        <patternFill>
          <bgColor rgb="FFFFAC59"/>
        </patternFill>
      </fill>
    </dxf>
    <dxf>
      <fill>
        <patternFill>
          <bgColor rgb="FF80FF80"/>
        </patternFill>
      </fill>
    </dxf>
    <dxf>
      <fill>
        <patternFill>
          <bgColor rgb="FFFF8080"/>
        </patternFill>
      </fill>
    </dxf>
    <dxf>
      <fill>
        <patternFill>
          <bgColor rgb="FFFFAC59"/>
        </patternFill>
      </fill>
    </dxf>
    <dxf>
      <fill>
        <patternFill>
          <bgColor rgb="FF80FF80"/>
        </patternFill>
      </fill>
    </dxf>
    <dxf>
      <fill>
        <patternFill>
          <bgColor rgb="FF66D966"/>
        </patternFill>
      </fill>
    </dxf>
    <dxf>
      <fill>
        <patternFill>
          <bgColor rgb="FF66D966"/>
        </patternFill>
      </fill>
    </dxf>
    <dxf>
      <fill>
        <patternFill>
          <bgColor rgb="FFFF8080"/>
        </patternFill>
      </fill>
    </dxf>
  </dxfs>
  <tableStyles count="0" defaultTableStyle="TableStyleMedium2" defaultPivotStyle="PivotStyleLight16"/>
  <colors>
    <mruColors>
      <color rgb="FFFF8080"/>
      <color rgb="FFFFAC59"/>
      <color rgb="FF80FF80"/>
      <color rgb="FF66D966"/>
      <color rgb="FFE9E6F2"/>
      <color rgb="FFD2CEE5"/>
      <color rgb="FF9191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742950</xdr:colOff>
      <xdr:row>0</xdr:row>
      <xdr:rowOff>28575</xdr:rowOff>
    </xdr:from>
    <xdr:to>
      <xdr:col>9</xdr:col>
      <xdr:colOff>432310</xdr:colOff>
      <xdr:row>3</xdr:row>
      <xdr:rowOff>139956</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00" y="28575"/>
          <a:ext cx="1080010" cy="8067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26</xdr:col>
      <xdr:colOff>119062</xdr:colOff>
      <xdr:row>0</xdr:row>
      <xdr:rowOff>35719</xdr:rowOff>
    </xdr:from>
    <xdr:to>
      <xdr:col>28</xdr:col>
      <xdr:colOff>388431</xdr:colOff>
      <xdr:row>3</xdr:row>
      <xdr:rowOff>104237</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1031" y="35719"/>
          <a:ext cx="1078994" cy="806706"/>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kjr-f&#252;rth.de/de/footer-navigation/datenschutz.html" TargetMode="External"/><Relationship Id="rId1" Type="http://schemas.openxmlformats.org/officeDocument/2006/relationships/hyperlink" Target="https://www.bezirksjugendring-mittelfranken.de/de/footer-navigation/datenschutz.html"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abSelected="1" workbookViewId="0">
      <selection activeCell="C6" sqref="C6"/>
    </sheetView>
  </sheetViews>
  <sheetFormatPr baseColWidth="10" defaultRowHeight="15"/>
  <cols>
    <col min="1" max="1" width="4" style="70" customWidth="1"/>
    <col min="2" max="2" width="49.140625" style="70" customWidth="1"/>
    <col min="3" max="3" width="11.42578125" style="70"/>
    <col min="4" max="4" width="23.5703125" style="70" customWidth="1"/>
    <col min="5" max="16384" width="11.42578125" style="70"/>
  </cols>
  <sheetData>
    <row r="1" spans="1:4" ht="21">
      <c r="A1" s="69" t="s">
        <v>113</v>
      </c>
    </row>
    <row r="3" spans="1:4">
      <c r="A3" s="71" t="s">
        <v>439</v>
      </c>
    </row>
    <row r="5" spans="1:4">
      <c r="A5" s="70" t="s">
        <v>12</v>
      </c>
      <c r="B5" s="84" t="s">
        <v>440</v>
      </c>
      <c r="C5" s="84"/>
      <c r="D5" s="84"/>
    </row>
    <row r="6" spans="1:4">
      <c r="B6" s="70" t="s">
        <v>441</v>
      </c>
      <c r="C6" s="56"/>
    </row>
    <row r="7" spans="1:4">
      <c r="B7" s="70" t="s">
        <v>442</v>
      </c>
    </row>
    <row r="9" spans="1:4" ht="30" customHeight="1">
      <c r="A9" s="72" t="s">
        <v>13</v>
      </c>
      <c r="B9" s="83" t="s">
        <v>447</v>
      </c>
      <c r="C9" s="83"/>
      <c r="D9" s="83"/>
    </row>
    <row r="11" spans="1:4">
      <c r="A11" s="70" t="s">
        <v>14</v>
      </c>
      <c r="B11" s="70" t="s">
        <v>446</v>
      </c>
    </row>
    <row r="12" spans="1:4">
      <c r="B12" s="71" t="s">
        <v>443</v>
      </c>
    </row>
    <row r="13" spans="1:4">
      <c r="B13" s="71" t="s">
        <v>444</v>
      </c>
    </row>
    <row r="14" spans="1:4">
      <c r="B14" s="71" t="s">
        <v>445</v>
      </c>
    </row>
    <row r="17" spans="2:4" ht="30.75" customHeight="1">
      <c r="B17" s="85" t="s">
        <v>448</v>
      </c>
      <c r="C17" s="85"/>
      <c r="D17" s="85"/>
    </row>
  </sheetData>
  <sheetProtection algorithmName="SHA-512" hashValue="jDbbvUqiB6LuTNmQBhX43zV1cOSyfATH7KAelpDAx2EMDZDl4C+geDNKMwYfyJfVwH/F52T/tEyUjWK2t8XVQQ==" saltValue="FUlXdEpl6CUD4/d8fp39bw==" spinCount="100000" sheet="1" objects="1" scenarios="1"/>
  <mergeCells count="3">
    <mergeCell ref="B9:D9"/>
    <mergeCell ref="B5:D5"/>
    <mergeCell ref="B17:D17"/>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9E6F2"/>
  </sheetPr>
  <dimension ref="A1:Y235"/>
  <sheetViews>
    <sheetView zoomScaleNormal="100" workbookViewId="0">
      <selection activeCell="Y26" sqref="Y26"/>
    </sheetView>
  </sheetViews>
  <sheetFormatPr baseColWidth="10" defaultRowHeight="14.25" outlineLevelCol="1"/>
  <cols>
    <col min="1" max="1" width="4.42578125" style="15" customWidth="1"/>
    <col min="2" max="2" width="14.5703125" style="15" customWidth="1"/>
    <col min="3" max="3" width="16.28515625" style="15" customWidth="1"/>
    <col min="4" max="6" width="3.7109375" style="15" customWidth="1"/>
    <col min="7" max="7" width="9.140625" style="15" customWidth="1"/>
    <col min="8" max="8" width="8.28515625" style="15" customWidth="1"/>
    <col min="9" max="9" width="20.85546875" style="15" customWidth="1"/>
    <col min="10" max="10" width="7.28515625" style="15" customWidth="1"/>
    <col min="11" max="11" width="11.42578125" style="15"/>
    <col min="12" max="17" width="18.42578125" style="63" hidden="1" customWidth="1" outlineLevel="1"/>
    <col min="18" max="18" width="10.42578125" style="63" hidden="1" customWidth="1" outlineLevel="1"/>
    <col min="19" max="19" width="26.7109375" style="63" hidden="1" customWidth="1" outlineLevel="1"/>
    <col min="20" max="21" width="18.42578125" style="63" hidden="1" customWidth="1" outlineLevel="1"/>
    <col min="22" max="22" width="18.42578125" style="15" hidden="1" customWidth="1" outlineLevel="1"/>
    <col min="23" max="24" width="0" style="15" hidden="1" customWidth="1" outlineLevel="1"/>
    <col min="25" max="25" width="11.42578125" style="15" collapsed="1"/>
    <col min="26" max="16384" width="11.42578125" style="15"/>
  </cols>
  <sheetData>
    <row r="1" spans="1:18" ht="15.75">
      <c r="A1" s="48" t="s">
        <v>113</v>
      </c>
    </row>
    <row r="2" spans="1:18" ht="23.25">
      <c r="A2" s="49" t="str">
        <f>IF(Antrag!H17&lt;&gt;"",Antrag!H17,"")</f>
        <v/>
      </c>
    </row>
    <row r="3" spans="1:18" ht="15">
      <c r="A3" s="50" t="str">
        <f>IF(AND(Antrag!I24&gt;0,Antrag!I25),CONCATENATE("von ",TEXT(Antrag!I24,"TT.MM.JJJJ")," bis ",TEXT(Antrag!I25,"TT.MM.JJJJ")," in ",Antrag!Y17),"")</f>
        <v/>
      </c>
    </row>
    <row r="4" spans="1:18" ht="15">
      <c r="A4" s="50"/>
    </row>
    <row r="5" spans="1:18" ht="15">
      <c r="A5" s="51" t="s">
        <v>76</v>
      </c>
    </row>
    <row r="6" spans="1:18">
      <c r="A6" s="91" t="s">
        <v>5</v>
      </c>
      <c r="B6" s="91" t="s">
        <v>1</v>
      </c>
      <c r="C6" s="91" t="s">
        <v>2</v>
      </c>
      <c r="D6" s="91" t="s">
        <v>8</v>
      </c>
      <c r="E6" s="91"/>
      <c r="F6" s="91"/>
      <c r="G6" s="92" t="s">
        <v>77</v>
      </c>
      <c r="H6" s="93"/>
      <c r="I6" s="93"/>
      <c r="J6" s="94"/>
    </row>
    <row r="7" spans="1:18" ht="27.75" customHeight="1">
      <c r="A7" s="91"/>
      <c r="B7" s="91"/>
      <c r="C7" s="91"/>
      <c r="D7" s="53" t="s">
        <v>9</v>
      </c>
      <c r="E7" s="53" t="s">
        <v>10</v>
      </c>
      <c r="F7" s="53" t="s">
        <v>11</v>
      </c>
      <c r="G7" s="91" t="s">
        <v>78</v>
      </c>
      <c r="H7" s="91"/>
      <c r="I7" s="95" t="s">
        <v>81</v>
      </c>
      <c r="J7" s="96"/>
      <c r="L7" s="63" t="s">
        <v>9</v>
      </c>
      <c r="M7" s="63" t="s">
        <v>10</v>
      </c>
      <c r="N7" s="63" t="s">
        <v>11</v>
      </c>
      <c r="P7" s="63" t="s">
        <v>429</v>
      </c>
      <c r="Q7" s="63" t="s">
        <v>430</v>
      </c>
      <c r="R7" s="63" t="s">
        <v>431</v>
      </c>
    </row>
    <row r="8" spans="1:18">
      <c r="A8" s="52" t="s">
        <v>12</v>
      </c>
      <c r="B8" s="60"/>
      <c r="C8" s="60"/>
      <c r="D8" s="60"/>
      <c r="E8" s="60"/>
      <c r="F8" s="60"/>
      <c r="G8" s="90"/>
      <c r="H8" s="90"/>
      <c r="I8" s="86"/>
      <c r="J8" s="87"/>
      <c r="L8" s="63">
        <f>IF(AND(D8&lt;&gt;"",OR(AND(OR(G8="Juleicainhaber*in",G8="Hauptberuflich"),I8&lt;&gt;""),G8="Küchenpersonal")),1,0)</f>
        <v>0</v>
      </c>
      <c r="M8" s="63">
        <f>IF(AND(E8&lt;&gt;"",OR(AND(OR(G8="Juleicainhaber*in",G8="Hauptberuflich"),I8&lt;&gt;""),G8="Küchenpersonal")),1,0)</f>
        <v>0</v>
      </c>
      <c r="N8" s="63">
        <f>IF(AND(F8&lt;&gt;"",OR(AND(OR(G8="Juleicainhaber*in",G8="Hauptberuflich"),I8&lt;&gt;""),G8="Küchenpersonal")),1,0)</f>
        <v>0</v>
      </c>
      <c r="O8" s="63" t="s">
        <v>426</v>
      </c>
      <c r="P8" s="63">
        <f ca="1">SUMIF(G8:H28,"Juleicainhaber*in",L8:L28)</f>
        <v>0</v>
      </c>
      <c r="Q8" s="63">
        <f ca="1">SUMIF(G8:H28,"Juleicainhaber*in",M8:M28)</f>
        <v>0</v>
      </c>
      <c r="R8" s="63">
        <f ca="1">SUMIF(G8:H28,"Juleicainhaber*in",N8:N28)</f>
        <v>0</v>
      </c>
    </row>
    <row r="9" spans="1:18">
      <c r="A9" s="52" t="s">
        <v>13</v>
      </c>
      <c r="B9" s="60"/>
      <c r="C9" s="60"/>
      <c r="D9" s="60"/>
      <c r="E9" s="60"/>
      <c r="F9" s="60"/>
      <c r="G9" s="90"/>
      <c r="H9" s="90"/>
      <c r="I9" s="86"/>
      <c r="J9" s="87"/>
      <c r="L9" s="63">
        <f t="shared" ref="L9:L28" si="0">IF(AND(D9&lt;&gt;"",OR(AND(OR(G9="Juleicainhaber*in",G9="Hauptberuflich"),I9&lt;&gt;""),G9="Küchenpersonal")),1,0)</f>
        <v>0</v>
      </c>
      <c r="M9" s="63">
        <f t="shared" ref="M9:M28" si="1">IF(AND(E9&lt;&gt;"",OR(AND(OR(G9="Juleicainhaber*in",G9="Hauptberuflich"),I9&lt;&gt;""),G9="Küchenpersonal")),1,0)</f>
        <v>0</v>
      </c>
      <c r="N9" s="63">
        <f t="shared" ref="N9:N28" si="2">IF(AND(F9&lt;&gt;"",OR(AND(OR(G9="Juleicainhaber*in",G9="Hauptberuflich"),I9&lt;&gt;""),G9="Küchenpersonal")),1,0)</f>
        <v>0</v>
      </c>
      <c r="O9" s="63" t="s">
        <v>427</v>
      </c>
      <c r="P9" s="63">
        <f ca="1">SUMIF(G5:H25,"Hauptberuflich",L5:L25)</f>
        <v>0</v>
      </c>
      <c r="Q9" s="63">
        <f ca="1">SUMIF(G5:H25,"Hauptberuflich",M5:M25)</f>
        <v>0</v>
      </c>
      <c r="R9" s="63">
        <f ca="1">SUMIF(G5:H25,"Hauptberuflich",N5:N25)</f>
        <v>0</v>
      </c>
    </row>
    <row r="10" spans="1:18">
      <c r="A10" s="52" t="s">
        <v>14</v>
      </c>
      <c r="B10" s="60"/>
      <c r="C10" s="60"/>
      <c r="D10" s="60"/>
      <c r="E10" s="60"/>
      <c r="F10" s="60"/>
      <c r="G10" s="90"/>
      <c r="H10" s="90"/>
      <c r="I10" s="86"/>
      <c r="J10" s="87"/>
      <c r="L10" s="63">
        <f t="shared" si="0"/>
        <v>0</v>
      </c>
      <c r="M10" s="63">
        <f t="shared" si="1"/>
        <v>0</v>
      </c>
      <c r="N10" s="63">
        <f t="shared" si="2"/>
        <v>0</v>
      </c>
      <c r="O10" s="63" t="s">
        <v>428</v>
      </c>
      <c r="P10" s="63">
        <f ca="1">SUMIF(G8:H28,"Küchenpersonal",L8:L28)</f>
        <v>0</v>
      </c>
      <c r="Q10" s="63">
        <f ca="1">SUMIF(G8:H28,"Küchenpersonal",M8:M28)</f>
        <v>0</v>
      </c>
      <c r="R10" s="63">
        <f ca="1">SUMIF(G8:H28,"Küchenpersonal",N8:N28)</f>
        <v>0</v>
      </c>
    </row>
    <row r="11" spans="1:18">
      <c r="A11" s="52" t="s">
        <v>15</v>
      </c>
      <c r="B11" s="60"/>
      <c r="C11" s="60"/>
      <c r="D11" s="60"/>
      <c r="E11" s="60"/>
      <c r="F11" s="60"/>
      <c r="G11" s="90"/>
      <c r="H11" s="90"/>
      <c r="I11" s="86"/>
      <c r="J11" s="87"/>
      <c r="L11" s="63">
        <f t="shared" si="0"/>
        <v>0</v>
      </c>
      <c r="M11" s="63">
        <f t="shared" si="1"/>
        <v>0</v>
      </c>
      <c r="N11" s="63">
        <f t="shared" si="2"/>
        <v>0</v>
      </c>
    </row>
    <row r="12" spans="1:18">
      <c r="A12" s="52" t="s">
        <v>16</v>
      </c>
      <c r="B12" s="60"/>
      <c r="C12" s="60"/>
      <c r="D12" s="60"/>
      <c r="E12" s="60"/>
      <c r="F12" s="60"/>
      <c r="G12" s="90"/>
      <c r="H12" s="90"/>
      <c r="I12" s="86"/>
      <c r="J12" s="87"/>
      <c r="L12" s="63">
        <f t="shared" si="0"/>
        <v>0</v>
      </c>
      <c r="M12" s="63">
        <f t="shared" si="1"/>
        <v>0</v>
      </c>
      <c r="N12" s="63">
        <f t="shared" si="2"/>
        <v>0</v>
      </c>
    </row>
    <row r="13" spans="1:18">
      <c r="A13" s="52" t="s">
        <v>17</v>
      </c>
      <c r="B13" s="60"/>
      <c r="C13" s="60"/>
      <c r="D13" s="60"/>
      <c r="E13" s="60"/>
      <c r="F13" s="60"/>
      <c r="G13" s="90"/>
      <c r="H13" s="90"/>
      <c r="I13" s="86"/>
      <c r="J13" s="87"/>
      <c r="L13" s="63">
        <f t="shared" si="0"/>
        <v>0</v>
      </c>
      <c r="M13" s="63">
        <f t="shared" si="1"/>
        <v>0</v>
      </c>
      <c r="N13" s="63">
        <f t="shared" si="2"/>
        <v>0</v>
      </c>
    </row>
    <row r="14" spans="1:18">
      <c r="A14" s="52" t="s">
        <v>18</v>
      </c>
      <c r="B14" s="60"/>
      <c r="C14" s="60"/>
      <c r="D14" s="60"/>
      <c r="E14" s="60"/>
      <c r="F14" s="60"/>
      <c r="G14" s="90"/>
      <c r="H14" s="90"/>
      <c r="I14" s="86"/>
      <c r="J14" s="87"/>
      <c r="L14" s="63">
        <f t="shared" si="0"/>
        <v>0</v>
      </c>
      <c r="M14" s="63">
        <f t="shared" si="1"/>
        <v>0</v>
      </c>
      <c r="N14" s="63">
        <f t="shared" si="2"/>
        <v>0</v>
      </c>
    </row>
    <row r="15" spans="1:18">
      <c r="A15" s="52" t="s">
        <v>19</v>
      </c>
      <c r="B15" s="60"/>
      <c r="C15" s="60"/>
      <c r="D15" s="60"/>
      <c r="E15" s="60"/>
      <c r="F15" s="60"/>
      <c r="G15" s="90"/>
      <c r="H15" s="90"/>
      <c r="I15" s="86"/>
      <c r="J15" s="87"/>
      <c r="L15" s="63">
        <f t="shared" si="0"/>
        <v>0</v>
      </c>
      <c r="M15" s="63">
        <f t="shared" si="1"/>
        <v>0</v>
      </c>
      <c r="N15" s="63">
        <f t="shared" si="2"/>
        <v>0</v>
      </c>
    </row>
    <row r="16" spans="1:18">
      <c r="A16" s="52" t="s">
        <v>20</v>
      </c>
      <c r="B16" s="60"/>
      <c r="C16" s="60"/>
      <c r="D16" s="60"/>
      <c r="E16" s="60"/>
      <c r="F16" s="60"/>
      <c r="G16" s="90"/>
      <c r="H16" s="90"/>
      <c r="I16" s="86"/>
      <c r="J16" s="87"/>
      <c r="L16" s="63">
        <f t="shared" si="0"/>
        <v>0</v>
      </c>
      <c r="M16" s="63">
        <f t="shared" si="1"/>
        <v>0</v>
      </c>
      <c r="N16" s="63">
        <f t="shared" si="2"/>
        <v>0</v>
      </c>
    </row>
    <row r="17" spans="1:16">
      <c r="A17" s="52" t="s">
        <v>21</v>
      </c>
      <c r="B17" s="60"/>
      <c r="C17" s="60"/>
      <c r="D17" s="60"/>
      <c r="E17" s="60"/>
      <c r="F17" s="60"/>
      <c r="G17" s="90"/>
      <c r="H17" s="90"/>
      <c r="I17" s="86"/>
      <c r="J17" s="87"/>
      <c r="L17" s="63">
        <f t="shared" si="0"/>
        <v>0</v>
      </c>
      <c r="M17" s="63">
        <f t="shared" si="1"/>
        <v>0</v>
      </c>
      <c r="N17" s="63">
        <f t="shared" si="2"/>
        <v>0</v>
      </c>
    </row>
    <row r="18" spans="1:16">
      <c r="A18" s="52" t="s">
        <v>22</v>
      </c>
      <c r="B18" s="60"/>
      <c r="C18" s="60"/>
      <c r="D18" s="60"/>
      <c r="E18" s="60"/>
      <c r="F18" s="60"/>
      <c r="G18" s="90"/>
      <c r="H18" s="90"/>
      <c r="I18" s="86"/>
      <c r="J18" s="87"/>
      <c r="L18" s="63">
        <f t="shared" si="0"/>
        <v>0</v>
      </c>
      <c r="M18" s="63">
        <f t="shared" si="1"/>
        <v>0</v>
      </c>
      <c r="N18" s="63">
        <f t="shared" si="2"/>
        <v>0</v>
      </c>
      <c r="O18" s="63" t="b">
        <f>AND(COUNTIF(D36:D99,"x")&gt;0,COUNTIF(E36:E99,"x")&gt;0)</f>
        <v>0</v>
      </c>
      <c r="P18" s="63" t="s">
        <v>123</v>
      </c>
    </row>
    <row r="19" spans="1:16">
      <c r="A19" s="52" t="s">
        <v>23</v>
      </c>
      <c r="B19" s="60"/>
      <c r="C19" s="60"/>
      <c r="D19" s="60"/>
      <c r="E19" s="60"/>
      <c r="F19" s="60"/>
      <c r="G19" s="90"/>
      <c r="H19" s="90"/>
      <c r="I19" s="86"/>
      <c r="J19" s="87"/>
      <c r="L19" s="63">
        <f t="shared" si="0"/>
        <v>0</v>
      </c>
      <c r="M19" s="63">
        <f t="shared" si="1"/>
        <v>0</v>
      </c>
      <c r="N19" s="63">
        <f t="shared" si="2"/>
        <v>0</v>
      </c>
      <c r="O19" s="63">
        <f>MAX(IF(O18,2,0),ROUNDUP(T35/8,0))</f>
        <v>0</v>
      </c>
      <c r="P19" s="63" t="s">
        <v>122</v>
      </c>
    </row>
    <row r="20" spans="1:16">
      <c r="A20" s="52" t="s">
        <v>24</v>
      </c>
      <c r="B20" s="60"/>
      <c r="C20" s="60"/>
      <c r="D20" s="60"/>
      <c r="E20" s="60"/>
      <c r="F20" s="60"/>
      <c r="G20" s="90"/>
      <c r="H20" s="90"/>
      <c r="I20" s="86"/>
      <c r="J20" s="87"/>
      <c r="L20" s="63">
        <f t="shared" si="0"/>
        <v>0</v>
      </c>
      <c r="M20" s="63">
        <f t="shared" si="1"/>
        <v>0</v>
      </c>
      <c r="N20" s="63">
        <f t="shared" si="2"/>
        <v>0</v>
      </c>
      <c r="O20" s="63">
        <f>ROUNDUP(Teilnehmer/8,0)</f>
        <v>0</v>
      </c>
      <c r="P20" s="63" t="s">
        <v>424</v>
      </c>
    </row>
    <row r="21" spans="1:16">
      <c r="A21" s="52" t="s">
        <v>25</v>
      </c>
      <c r="B21" s="60"/>
      <c r="C21" s="60"/>
      <c r="D21" s="60"/>
      <c r="E21" s="60"/>
      <c r="F21" s="60"/>
      <c r="G21" s="90"/>
      <c r="H21" s="90"/>
      <c r="I21" s="86"/>
      <c r="J21" s="87"/>
      <c r="L21" s="63">
        <f t="shared" si="0"/>
        <v>0</v>
      </c>
      <c r="M21" s="63">
        <f t="shared" si="1"/>
        <v>0</v>
      </c>
      <c r="N21" s="63">
        <f t="shared" si="2"/>
        <v>0</v>
      </c>
    </row>
    <row r="22" spans="1:16">
      <c r="A22" s="52" t="s">
        <v>26</v>
      </c>
      <c r="B22" s="60"/>
      <c r="C22" s="60"/>
      <c r="D22" s="60"/>
      <c r="E22" s="60"/>
      <c r="F22" s="60"/>
      <c r="G22" s="90"/>
      <c r="H22" s="90"/>
      <c r="I22" s="86"/>
      <c r="J22" s="87"/>
      <c r="L22" s="63">
        <f t="shared" si="0"/>
        <v>0</v>
      </c>
      <c r="M22" s="63">
        <f t="shared" si="1"/>
        <v>0</v>
      </c>
      <c r="N22" s="63">
        <f t="shared" si="2"/>
        <v>0</v>
      </c>
    </row>
    <row r="23" spans="1:16">
      <c r="A23" s="52" t="s">
        <v>27</v>
      </c>
      <c r="B23" s="60"/>
      <c r="C23" s="60"/>
      <c r="D23" s="60"/>
      <c r="E23" s="60"/>
      <c r="F23" s="60"/>
      <c r="G23" s="90"/>
      <c r="H23" s="90"/>
      <c r="I23" s="86"/>
      <c r="J23" s="87"/>
      <c r="L23" s="63">
        <f t="shared" si="0"/>
        <v>0</v>
      </c>
      <c r="M23" s="63">
        <f t="shared" si="1"/>
        <v>0</v>
      </c>
      <c r="N23" s="63">
        <f t="shared" si="2"/>
        <v>0</v>
      </c>
    </row>
    <row r="24" spans="1:16">
      <c r="A24" s="52" t="s">
        <v>28</v>
      </c>
      <c r="B24" s="60"/>
      <c r="C24" s="60"/>
      <c r="D24" s="60"/>
      <c r="E24" s="60"/>
      <c r="F24" s="60"/>
      <c r="G24" s="90"/>
      <c r="H24" s="90"/>
      <c r="I24" s="86"/>
      <c r="J24" s="87"/>
      <c r="L24" s="63">
        <f t="shared" si="0"/>
        <v>0</v>
      </c>
      <c r="M24" s="63">
        <f t="shared" si="1"/>
        <v>0</v>
      </c>
      <c r="N24" s="63">
        <f t="shared" si="2"/>
        <v>0</v>
      </c>
    </row>
    <row r="25" spans="1:16">
      <c r="A25" s="52" t="s">
        <v>29</v>
      </c>
      <c r="B25" s="60"/>
      <c r="C25" s="60"/>
      <c r="D25" s="60"/>
      <c r="E25" s="60"/>
      <c r="F25" s="60"/>
      <c r="G25" s="90"/>
      <c r="H25" s="90"/>
      <c r="I25" s="86"/>
      <c r="J25" s="87"/>
      <c r="L25" s="63">
        <f t="shared" si="0"/>
        <v>0</v>
      </c>
      <c r="M25" s="63">
        <f t="shared" si="1"/>
        <v>0</v>
      </c>
      <c r="N25" s="63">
        <f t="shared" si="2"/>
        <v>0</v>
      </c>
    </row>
    <row r="26" spans="1:16">
      <c r="A26" s="52" t="s">
        <v>30</v>
      </c>
      <c r="B26" s="60"/>
      <c r="C26" s="60"/>
      <c r="D26" s="60"/>
      <c r="E26" s="60"/>
      <c r="F26" s="60"/>
      <c r="G26" s="90"/>
      <c r="H26" s="90"/>
      <c r="I26" s="86"/>
      <c r="J26" s="87"/>
      <c r="L26" s="63">
        <f t="shared" si="0"/>
        <v>0</v>
      </c>
      <c r="M26" s="63">
        <f t="shared" si="1"/>
        <v>0</v>
      </c>
      <c r="N26" s="63">
        <f t="shared" si="2"/>
        <v>0</v>
      </c>
    </row>
    <row r="27" spans="1:16">
      <c r="A27" s="52" t="s">
        <v>31</v>
      </c>
      <c r="B27" s="60"/>
      <c r="C27" s="60"/>
      <c r="D27" s="60"/>
      <c r="E27" s="60"/>
      <c r="F27" s="60"/>
      <c r="G27" s="90"/>
      <c r="H27" s="90"/>
      <c r="I27" s="86"/>
      <c r="J27" s="87"/>
      <c r="L27" s="63">
        <f t="shared" si="0"/>
        <v>0</v>
      </c>
      <c r="M27" s="63">
        <f t="shared" si="1"/>
        <v>0</v>
      </c>
      <c r="N27" s="63">
        <f t="shared" si="2"/>
        <v>0</v>
      </c>
    </row>
    <row r="28" spans="1:16">
      <c r="A28" s="52" t="s">
        <v>32</v>
      </c>
      <c r="B28" s="60"/>
      <c r="C28" s="60"/>
      <c r="D28" s="60"/>
      <c r="E28" s="60"/>
      <c r="F28" s="60"/>
      <c r="G28" s="90"/>
      <c r="H28" s="90"/>
      <c r="I28" s="86"/>
      <c r="J28" s="87"/>
      <c r="L28" s="63">
        <f t="shared" si="0"/>
        <v>0</v>
      </c>
      <c r="M28" s="63">
        <f t="shared" si="1"/>
        <v>0</v>
      </c>
      <c r="N28" s="63">
        <f t="shared" si="2"/>
        <v>0</v>
      </c>
    </row>
    <row r="33" spans="1:24" ht="15">
      <c r="A33" s="51" t="s">
        <v>0</v>
      </c>
    </row>
    <row r="34" spans="1:24">
      <c r="A34" s="88" t="s">
        <v>5</v>
      </c>
      <c r="B34" s="88" t="s">
        <v>1</v>
      </c>
      <c r="C34" s="88" t="s">
        <v>2</v>
      </c>
      <c r="D34" s="88" t="s">
        <v>8</v>
      </c>
      <c r="E34" s="88"/>
      <c r="F34" s="88"/>
      <c r="G34" s="89" t="s">
        <v>112</v>
      </c>
      <c r="H34" s="88" t="s">
        <v>4</v>
      </c>
      <c r="I34" s="88"/>
      <c r="J34" s="88" t="s">
        <v>7</v>
      </c>
      <c r="L34" s="63" t="s">
        <v>472</v>
      </c>
      <c r="N34" s="63" t="s">
        <v>473</v>
      </c>
      <c r="O34" s="63" t="s">
        <v>474</v>
      </c>
      <c r="P34" s="63" t="s">
        <v>475</v>
      </c>
      <c r="Q34" s="63" t="s">
        <v>119</v>
      </c>
      <c r="R34" s="63" t="s">
        <v>121</v>
      </c>
      <c r="S34" s="63" t="s">
        <v>476</v>
      </c>
      <c r="T34" s="63" t="s">
        <v>124</v>
      </c>
      <c r="V34" s="63" t="s">
        <v>126</v>
      </c>
      <c r="W34" s="63"/>
      <c r="X34" s="63">
        <f>SUM(X36:X235)</f>
        <v>0</v>
      </c>
    </row>
    <row r="35" spans="1:24" ht="37.5" customHeight="1">
      <c r="A35" s="88"/>
      <c r="B35" s="88"/>
      <c r="C35" s="88"/>
      <c r="D35" s="61" t="s">
        <v>9</v>
      </c>
      <c r="E35" s="61" t="s">
        <v>10</v>
      </c>
      <c r="F35" s="61" t="s">
        <v>11</v>
      </c>
      <c r="G35" s="89"/>
      <c r="H35" s="62" t="s">
        <v>3</v>
      </c>
      <c r="I35" s="62" t="s">
        <v>6</v>
      </c>
      <c r="J35" s="88"/>
      <c r="L35" s="63">
        <f>COUNTIF(L36:L235,TRUE)</f>
        <v>0</v>
      </c>
      <c r="M35" s="63" t="s">
        <v>114</v>
      </c>
      <c r="N35" s="63">
        <f>COUNTIF(N36:N235,TRUE)</f>
        <v>0</v>
      </c>
      <c r="P35" s="63">
        <f>COUNTIF(P36:P235,TRUE)</f>
        <v>0</v>
      </c>
      <c r="Q35" s="63">
        <f>MIN(ROUNDDOWN(P35*ExterneProzent,0),MAX(R36:R235))</f>
        <v>0</v>
      </c>
      <c r="R35" s="63">
        <v>0</v>
      </c>
      <c r="S35" s="63">
        <f>COUNTIF(S36:S235,TRUE)</f>
        <v>0</v>
      </c>
      <c r="T35" s="63">
        <f>MIN(AnzahlNachbarn,MAX(R36:R235))+P35</f>
        <v>0</v>
      </c>
      <c r="V35" s="63" t="s">
        <v>127</v>
      </c>
      <c r="W35" s="63" t="s">
        <v>128</v>
      </c>
      <c r="X35" s="63" t="s">
        <v>129</v>
      </c>
    </row>
    <row r="36" spans="1:24">
      <c r="A36" s="62" t="s">
        <v>12</v>
      </c>
      <c r="B36" s="62"/>
      <c r="C36" s="62"/>
      <c r="D36" s="62"/>
      <c r="E36" s="62"/>
      <c r="F36" s="62"/>
      <c r="G36" s="62"/>
      <c r="H36" s="62"/>
      <c r="I36" s="62"/>
      <c r="J36" s="62"/>
      <c r="L36" s="63" t="b">
        <f t="shared" ref="L36:L67" si="3">AND(B36&lt;&gt;"",C36&lt;&gt;"",OR(D36&lt;&gt;"",E36&lt;&gt;"",F36&lt;&gt;""),H36&gt;9999,I36&lt;&gt;"",J36&gt;0)</f>
        <v>0</v>
      </c>
      <c r="M36" s="63" t="b">
        <f t="shared" ref="M36:M53" si="4">AND(J36&gt;6,J36&lt;28)</f>
        <v>0</v>
      </c>
      <c r="N36" s="63" t="b">
        <f>AND(L36,M36)</f>
        <v>0</v>
      </c>
      <c r="O36" s="63" t="b">
        <f t="shared" ref="O36:O67" si="5">AND(COUNTIF(PLZlkr,H36)&gt;0,L36)</f>
        <v>0</v>
      </c>
      <c r="P36" s="63" t="b">
        <f>AND(O36,N36)</f>
        <v>0</v>
      </c>
      <c r="Q36" s="63" t="b">
        <f t="shared" ref="Q36:Q67" si="6">COUNTIF(PLZnachbarn,H36)&gt;0</f>
        <v>0</v>
      </c>
      <c r="R36" s="63">
        <f t="shared" ref="R36:R67" si="7">IF(Q36,R35+1,R35)</f>
        <v>0</v>
      </c>
      <c r="S36" s="63" t="b">
        <f t="shared" ref="S36:S67" si="8">OR(P36,IF(R36&lt;=AnzahlNachbarn,Q36))</f>
        <v>0</v>
      </c>
      <c r="V36" s="63">
        <v>1</v>
      </c>
      <c r="W36" s="63">
        <f t="shared" ref="W36:W65" si="9">COUNTIF(GeschwisterKennung,V36)</f>
        <v>0</v>
      </c>
      <c r="X36" s="63">
        <f>IF(W36&gt;0,W36-1,0)</f>
        <v>0</v>
      </c>
    </row>
    <row r="37" spans="1:24">
      <c r="A37" s="62" t="s">
        <v>13</v>
      </c>
      <c r="B37" s="62"/>
      <c r="C37" s="62"/>
      <c r="D37" s="62"/>
      <c r="E37" s="62"/>
      <c r="F37" s="62"/>
      <c r="G37" s="62"/>
      <c r="H37" s="62"/>
      <c r="I37" s="62"/>
      <c r="J37" s="62"/>
      <c r="L37" s="63" t="b">
        <f t="shared" si="3"/>
        <v>0</v>
      </c>
      <c r="M37" s="63" t="b">
        <f t="shared" si="4"/>
        <v>0</v>
      </c>
      <c r="N37" s="63" t="b">
        <f t="shared" ref="N37:N100" si="10">AND(L37,M37)</f>
        <v>0</v>
      </c>
      <c r="O37" s="63" t="b">
        <f t="shared" si="5"/>
        <v>0</v>
      </c>
      <c r="P37" s="63" t="b">
        <f t="shared" ref="P37:P100" si="11">AND(O37,N37)</f>
        <v>0</v>
      </c>
      <c r="Q37" s="63" t="b">
        <f t="shared" si="6"/>
        <v>0</v>
      </c>
      <c r="R37" s="63">
        <f t="shared" si="7"/>
        <v>0</v>
      </c>
      <c r="S37" s="63" t="b">
        <f t="shared" si="8"/>
        <v>0</v>
      </c>
      <c r="V37" s="63">
        <v>2</v>
      </c>
      <c r="W37" s="63">
        <f t="shared" si="9"/>
        <v>0</v>
      </c>
      <c r="X37" s="63">
        <f t="shared" ref="X37:X65" si="12">IF(W37&gt;0,W37-1,0)</f>
        <v>0</v>
      </c>
    </row>
    <row r="38" spans="1:24">
      <c r="A38" s="62" t="s">
        <v>14</v>
      </c>
      <c r="B38" s="62"/>
      <c r="C38" s="62"/>
      <c r="D38" s="62"/>
      <c r="E38" s="62"/>
      <c r="F38" s="62"/>
      <c r="G38" s="62"/>
      <c r="H38" s="62"/>
      <c r="I38" s="62"/>
      <c r="J38" s="62"/>
      <c r="L38" s="63" t="b">
        <f t="shared" si="3"/>
        <v>0</v>
      </c>
      <c r="M38" s="63" t="b">
        <f t="shared" si="4"/>
        <v>0</v>
      </c>
      <c r="N38" s="63" t="b">
        <f t="shared" si="10"/>
        <v>0</v>
      </c>
      <c r="O38" s="63" t="b">
        <f t="shared" si="5"/>
        <v>0</v>
      </c>
      <c r="P38" s="63" t="b">
        <f t="shared" si="11"/>
        <v>0</v>
      </c>
      <c r="Q38" s="63" t="b">
        <f t="shared" si="6"/>
        <v>0</v>
      </c>
      <c r="R38" s="63">
        <f t="shared" si="7"/>
        <v>0</v>
      </c>
      <c r="S38" s="63" t="b">
        <f t="shared" si="8"/>
        <v>0</v>
      </c>
      <c r="V38" s="63">
        <v>3</v>
      </c>
      <c r="W38" s="63">
        <f t="shared" si="9"/>
        <v>0</v>
      </c>
      <c r="X38" s="63">
        <f t="shared" si="12"/>
        <v>0</v>
      </c>
    </row>
    <row r="39" spans="1:24">
      <c r="A39" s="62" t="s">
        <v>15</v>
      </c>
      <c r="B39" s="62"/>
      <c r="C39" s="62"/>
      <c r="D39" s="62"/>
      <c r="E39" s="62"/>
      <c r="F39" s="62"/>
      <c r="G39" s="62"/>
      <c r="H39" s="62"/>
      <c r="I39" s="62"/>
      <c r="J39" s="62"/>
      <c r="L39" s="63" t="b">
        <f t="shared" si="3"/>
        <v>0</v>
      </c>
      <c r="M39" s="63" t="b">
        <f t="shared" si="4"/>
        <v>0</v>
      </c>
      <c r="N39" s="63" t="b">
        <f t="shared" si="10"/>
        <v>0</v>
      </c>
      <c r="O39" s="63" t="b">
        <f t="shared" si="5"/>
        <v>0</v>
      </c>
      <c r="P39" s="63" t="b">
        <f t="shared" si="11"/>
        <v>0</v>
      </c>
      <c r="Q39" s="63" t="b">
        <f t="shared" si="6"/>
        <v>0</v>
      </c>
      <c r="R39" s="63">
        <f t="shared" si="7"/>
        <v>0</v>
      </c>
      <c r="S39" s="63" t="b">
        <f t="shared" si="8"/>
        <v>0</v>
      </c>
      <c r="V39" s="63">
        <v>4</v>
      </c>
      <c r="W39" s="63">
        <f t="shared" si="9"/>
        <v>0</v>
      </c>
      <c r="X39" s="63">
        <f t="shared" si="12"/>
        <v>0</v>
      </c>
    </row>
    <row r="40" spans="1:24">
      <c r="A40" s="62" t="s">
        <v>16</v>
      </c>
      <c r="B40" s="62"/>
      <c r="C40" s="62"/>
      <c r="D40" s="62"/>
      <c r="E40" s="62"/>
      <c r="F40" s="62"/>
      <c r="G40" s="62"/>
      <c r="H40" s="62"/>
      <c r="I40" s="62"/>
      <c r="J40" s="62"/>
      <c r="L40" s="63" t="b">
        <f t="shared" si="3"/>
        <v>0</v>
      </c>
      <c r="M40" s="63" t="b">
        <f t="shared" si="4"/>
        <v>0</v>
      </c>
      <c r="N40" s="63" t="b">
        <f t="shared" si="10"/>
        <v>0</v>
      </c>
      <c r="O40" s="63" t="b">
        <f t="shared" si="5"/>
        <v>0</v>
      </c>
      <c r="P40" s="63" t="b">
        <f t="shared" si="11"/>
        <v>0</v>
      </c>
      <c r="Q40" s="63" t="b">
        <f t="shared" si="6"/>
        <v>0</v>
      </c>
      <c r="R40" s="63">
        <f t="shared" si="7"/>
        <v>0</v>
      </c>
      <c r="S40" s="63" t="b">
        <f t="shared" si="8"/>
        <v>0</v>
      </c>
      <c r="V40" s="63">
        <v>5</v>
      </c>
      <c r="W40" s="63">
        <f t="shared" si="9"/>
        <v>0</v>
      </c>
      <c r="X40" s="63">
        <f t="shared" si="12"/>
        <v>0</v>
      </c>
    </row>
    <row r="41" spans="1:24">
      <c r="A41" s="62" t="s">
        <v>17</v>
      </c>
      <c r="B41" s="62"/>
      <c r="C41" s="62"/>
      <c r="D41" s="62"/>
      <c r="E41" s="62"/>
      <c r="F41" s="62"/>
      <c r="G41" s="62"/>
      <c r="H41" s="62"/>
      <c r="I41" s="62"/>
      <c r="J41" s="62"/>
      <c r="L41" s="63" t="b">
        <f t="shared" si="3"/>
        <v>0</v>
      </c>
      <c r="M41" s="63" t="b">
        <f t="shared" si="4"/>
        <v>0</v>
      </c>
      <c r="N41" s="63" t="b">
        <f t="shared" si="10"/>
        <v>0</v>
      </c>
      <c r="O41" s="63" t="b">
        <f t="shared" si="5"/>
        <v>0</v>
      </c>
      <c r="P41" s="63" t="b">
        <f t="shared" si="11"/>
        <v>0</v>
      </c>
      <c r="Q41" s="63" t="b">
        <f t="shared" si="6"/>
        <v>0</v>
      </c>
      <c r="R41" s="63">
        <f t="shared" si="7"/>
        <v>0</v>
      </c>
      <c r="S41" s="63" t="b">
        <f t="shared" si="8"/>
        <v>0</v>
      </c>
      <c r="V41" s="63">
        <v>6</v>
      </c>
      <c r="W41" s="63">
        <f t="shared" si="9"/>
        <v>0</v>
      </c>
      <c r="X41" s="63">
        <f t="shared" si="12"/>
        <v>0</v>
      </c>
    </row>
    <row r="42" spans="1:24">
      <c r="A42" s="62" t="s">
        <v>18</v>
      </c>
      <c r="B42" s="62"/>
      <c r="C42" s="62"/>
      <c r="D42" s="62"/>
      <c r="E42" s="62"/>
      <c r="F42" s="62"/>
      <c r="G42" s="62"/>
      <c r="H42" s="62"/>
      <c r="I42" s="62"/>
      <c r="J42" s="62"/>
      <c r="L42" s="63" t="b">
        <f t="shared" si="3"/>
        <v>0</v>
      </c>
      <c r="M42" s="63" t="b">
        <f t="shared" si="4"/>
        <v>0</v>
      </c>
      <c r="N42" s="63" t="b">
        <f t="shared" si="10"/>
        <v>0</v>
      </c>
      <c r="O42" s="63" t="b">
        <f t="shared" si="5"/>
        <v>0</v>
      </c>
      <c r="P42" s="63" t="b">
        <f t="shared" si="11"/>
        <v>0</v>
      </c>
      <c r="Q42" s="63" t="b">
        <f t="shared" si="6"/>
        <v>0</v>
      </c>
      <c r="R42" s="63">
        <f t="shared" si="7"/>
        <v>0</v>
      </c>
      <c r="S42" s="63" t="b">
        <f t="shared" si="8"/>
        <v>0</v>
      </c>
      <c r="V42" s="63">
        <v>7</v>
      </c>
      <c r="W42" s="63">
        <f t="shared" si="9"/>
        <v>0</v>
      </c>
      <c r="X42" s="63">
        <f t="shared" si="12"/>
        <v>0</v>
      </c>
    </row>
    <row r="43" spans="1:24">
      <c r="A43" s="62" t="s">
        <v>19</v>
      </c>
      <c r="B43" s="62"/>
      <c r="C43" s="62"/>
      <c r="D43" s="62"/>
      <c r="E43" s="62"/>
      <c r="F43" s="62"/>
      <c r="G43" s="62"/>
      <c r="H43" s="62"/>
      <c r="I43" s="62"/>
      <c r="J43" s="62"/>
      <c r="L43" s="63" t="b">
        <f t="shared" si="3"/>
        <v>0</v>
      </c>
      <c r="M43" s="63" t="b">
        <f t="shared" si="4"/>
        <v>0</v>
      </c>
      <c r="N43" s="63" t="b">
        <f t="shared" si="10"/>
        <v>0</v>
      </c>
      <c r="O43" s="63" t="b">
        <f t="shared" si="5"/>
        <v>0</v>
      </c>
      <c r="P43" s="63" t="b">
        <f t="shared" si="11"/>
        <v>0</v>
      </c>
      <c r="Q43" s="63" t="b">
        <f t="shared" si="6"/>
        <v>0</v>
      </c>
      <c r="R43" s="63">
        <f t="shared" si="7"/>
        <v>0</v>
      </c>
      <c r="S43" s="63" t="b">
        <f t="shared" si="8"/>
        <v>0</v>
      </c>
      <c r="V43" s="63">
        <v>8</v>
      </c>
      <c r="W43" s="63">
        <f t="shared" si="9"/>
        <v>0</v>
      </c>
      <c r="X43" s="63">
        <f t="shared" si="12"/>
        <v>0</v>
      </c>
    </row>
    <row r="44" spans="1:24">
      <c r="A44" s="62" t="s">
        <v>20</v>
      </c>
      <c r="B44" s="62"/>
      <c r="C44" s="62"/>
      <c r="D44" s="62"/>
      <c r="E44" s="62"/>
      <c r="F44" s="62"/>
      <c r="G44" s="62"/>
      <c r="H44" s="62"/>
      <c r="I44" s="62"/>
      <c r="J44" s="62"/>
      <c r="L44" s="63" t="b">
        <f t="shared" si="3"/>
        <v>0</v>
      </c>
      <c r="M44" s="63" t="b">
        <f t="shared" si="4"/>
        <v>0</v>
      </c>
      <c r="N44" s="63" t="b">
        <f t="shared" si="10"/>
        <v>0</v>
      </c>
      <c r="O44" s="63" t="b">
        <f t="shared" si="5"/>
        <v>0</v>
      </c>
      <c r="P44" s="63" t="b">
        <f t="shared" si="11"/>
        <v>0</v>
      </c>
      <c r="Q44" s="63" t="b">
        <f t="shared" si="6"/>
        <v>0</v>
      </c>
      <c r="R44" s="63">
        <f t="shared" si="7"/>
        <v>0</v>
      </c>
      <c r="S44" s="63" t="b">
        <f t="shared" si="8"/>
        <v>0</v>
      </c>
      <c r="V44" s="63">
        <v>9</v>
      </c>
      <c r="W44" s="63">
        <f t="shared" si="9"/>
        <v>0</v>
      </c>
      <c r="X44" s="63">
        <f t="shared" si="12"/>
        <v>0</v>
      </c>
    </row>
    <row r="45" spans="1:24">
      <c r="A45" s="62" t="s">
        <v>21</v>
      </c>
      <c r="B45" s="62"/>
      <c r="C45" s="62"/>
      <c r="D45" s="62"/>
      <c r="E45" s="62"/>
      <c r="F45" s="62"/>
      <c r="G45" s="62"/>
      <c r="H45" s="62"/>
      <c r="I45" s="62"/>
      <c r="J45" s="62"/>
      <c r="L45" s="63" t="b">
        <f t="shared" si="3"/>
        <v>0</v>
      </c>
      <c r="M45" s="63" t="b">
        <f t="shared" si="4"/>
        <v>0</v>
      </c>
      <c r="N45" s="63" t="b">
        <f t="shared" si="10"/>
        <v>0</v>
      </c>
      <c r="O45" s="63" t="b">
        <f t="shared" si="5"/>
        <v>0</v>
      </c>
      <c r="P45" s="63" t="b">
        <f t="shared" si="11"/>
        <v>0</v>
      </c>
      <c r="Q45" s="63" t="b">
        <f t="shared" si="6"/>
        <v>0</v>
      </c>
      <c r="R45" s="63">
        <f t="shared" si="7"/>
        <v>0</v>
      </c>
      <c r="S45" s="63" t="b">
        <f t="shared" si="8"/>
        <v>0</v>
      </c>
      <c r="V45" s="63">
        <v>10</v>
      </c>
      <c r="W45" s="63">
        <f t="shared" si="9"/>
        <v>0</v>
      </c>
      <c r="X45" s="63">
        <f t="shared" si="12"/>
        <v>0</v>
      </c>
    </row>
    <row r="46" spans="1:24">
      <c r="A46" s="62" t="s">
        <v>22</v>
      </c>
      <c r="B46" s="62"/>
      <c r="C46" s="62"/>
      <c r="D46" s="62"/>
      <c r="E46" s="62"/>
      <c r="F46" s="62"/>
      <c r="G46" s="62"/>
      <c r="H46" s="62"/>
      <c r="I46" s="62"/>
      <c r="J46" s="62"/>
      <c r="L46" s="63" t="b">
        <f t="shared" si="3"/>
        <v>0</v>
      </c>
      <c r="M46" s="63" t="b">
        <f t="shared" si="4"/>
        <v>0</v>
      </c>
      <c r="N46" s="63" t="b">
        <f t="shared" si="10"/>
        <v>0</v>
      </c>
      <c r="O46" s="63" t="b">
        <f t="shared" si="5"/>
        <v>0</v>
      </c>
      <c r="P46" s="63" t="b">
        <f t="shared" si="11"/>
        <v>0</v>
      </c>
      <c r="Q46" s="63" t="b">
        <f t="shared" si="6"/>
        <v>0</v>
      </c>
      <c r="R46" s="63">
        <f t="shared" si="7"/>
        <v>0</v>
      </c>
      <c r="S46" s="63" t="b">
        <f t="shared" si="8"/>
        <v>0</v>
      </c>
      <c r="V46" s="63">
        <v>11</v>
      </c>
      <c r="W46" s="63">
        <f t="shared" si="9"/>
        <v>0</v>
      </c>
      <c r="X46" s="63">
        <f t="shared" si="12"/>
        <v>0</v>
      </c>
    </row>
    <row r="47" spans="1:24">
      <c r="A47" s="62" t="s">
        <v>23</v>
      </c>
      <c r="B47" s="62"/>
      <c r="C47" s="62"/>
      <c r="D47" s="62"/>
      <c r="E47" s="62"/>
      <c r="F47" s="62"/>
      <c r="G47" s="62"/>
      <c r="H47" s="62"/>
      <c r="I47" s="62"/>
      <c r="J47" s="62"/>
      <c r="L47" s="63" t="b">
        <f t="shared" si="3"/>
        <v>0</v>
      </c>
      <c r="M47" s="63" t="b">
        <f t="shared" si="4"/>
        <v>0</v>
      </c>
      <c r="N47" s="63" t="b">
        <f t="shared" si="10"/>
        <v>0</v>
      </c>
      <c r="O47" s="63" t="b">
        <f t="shared" si="5"/>
        <v>0</v>
      </c>
      <c r="P47" s="63" t="b">
        <f t="shared" si="11"/>
        <v>0</v>
      </c>
      <c r="Q47" s="63" t="b">
        <f t="shared" si="6"/>
        <v>0</v>
      </c>
      <c r="R47" s="63">
        <f t="shared" si="7"/>
        <v>0</v>
      </c>
      <c r="S47" s="63" t="b">
        <f t="shared" si="8"/>
        <v>0</v>
      </c>
      <c r="V47" s="63">
        <v>12</v>
      </c>
      <c r="W47" s="63">
        <f t="shared" si="9"/>
        <v>0</v>
      </c>
      <c r="X47" s="63">
        <f t="shared" si="12"/>
        <v>0</v>
      </c>
    </row>
    <row r="48" spans="1:24">
      <c r="A48" s="62" t="s">
        <v>24</v>
      </c>
      <c r="B48" s="62"/>
      <c r="C48" s="62"/>
      <c r="D48" s="62"/>
      <c r="E48" s="62"/>
      <c r="F48" s="62"/>
      <c r="G48" s="62"/>
      <c r="H48" s="62"/>
      <c r="I48" s="62"/>
      <c r="J48" s="62"/>
      <c r="L48" s="63" t="b">
        <f t="shared" si="3"/>
        <v>0</v>
      </c>
      <c r="M48" s="63" t="b">
        <f t="shared" si="4"/>
        <v>0</v>
      </c>
      <c r="N48" s="63" t="b">
        <f t="shared" si="10"/>
        <v>0</v>
      </c>
      <c r="O48" s="63" t="b">
        <f t="shared" si="5"/>
        <v>0</v>
      </c>
      <c r="P48" s="63" t="b">
        <f t="shared" si="11"/>
        <v>0</v>
      </c>
      <c r="Q48" s="63" t="b">
        <f t="shared" si="6"/>
        <v>0</v>
      </c>
      <c r="R48" s="63">
        <f t="shared" si="7"/>
        <v>0</v>
      </c>
      <c r="S48" s="63" t="b">
        <f t="shared" si="8"/>
        <v>0</v>
      </c>
      <c r="V48" s="63">
        <v>13</v>
      </c>
      <c r="W48" s="63">
        <f t="shared" si="9"/>
        <v>0</v>
      </c>
      <c r="X48" s="63">
        <f t="shared" si="12"/>
        <v>0</v>
      </c>
    </row>
    <row r="49" spans="1:24">
      <c r="A49" s="62" t="s">
        <v>25</v>
      </c>
      <c r="B49" s="62"/>
      <c r="C49" s="62"/>
      <c r="D49" s="62"/>
      <c r="E49" s="62"/>
      <c r="F49" s="62"/>
      <c r="G49" s="62"/>
      <c r="H49" s="62"/>
      <c r="I49" s="62"/>
      <c r="J49" s="62"/>
      <c r="L49" s="63" t="b">
        <f t="shared" si="3"/>
        <v>0</v>
      </c>
      <c r="M49" s="63" t="b">
        <f t="shared" si="4"/>
        <v>0</v>
      </c>
      <c r="N49" s="63" t="b">
        <f t="shared" si="10"/>
        <v>0</v>
      </c>
      <c r="O49" s="63" t="b">
        <f t="shared" si="5"/>
        <v>0</v>
      </c>
      <c r="P49" s="63" t="b">
        <f t="shared" si="11"/>
        <v>0</v>
      </c>
      <c r="Q49" s="63" t="b">
        <f t="shared" si="6"/>
        <v>0</v>
      </c>
      <c r="R49" s="63">
        <f t="shared" si="7"/>
        <v>0</v>
      </c>
      <c r="S49" s="63" t="b">
        <f t="shared" si="8"/>
        <v>0</v>
      </c>
      <c r="V49" s="63">
        <v>14</v>
      </c>
      <c r="W49" s="63">
        <f t="shared" si="9"/>
        <v>0</v>
      </c>
      <c r="X49" s="63">
        <f t="shared" si="12"/>
        <v>0</v>
      </c>
    </row>
    <row r="50" spans="1:24">
      <c r="A50" s="62" t="s">
        <v>26</v>
      </c>
      <c r="B50" s="62"/>
      <c r="C50" s="62"/>
      <c r="D50" s="62"/>
      <c r="E50" s="62"/>
      <c r="F50" s="62"/>
      <c r="G50" s="62"/>
      <c r="H50" s="62"/>
      <c r="I50" s="62"/>
      <c r="J50" s="62"/>
      <c r="L50" s="63" t="b">
        <f t="shared" si="3"/>
        <v>0</v>
      </c>
      <c r="M50" s="63" t="b">
        <f t="shared" si="4"/>
        <v>0</v>
      </c>
      <c r="N50" s="63" t="b">
        <f t="shared" si="10"/>
        <v>0</v>
      </c>
      <c r="O50" s="63" t="b">
        <f t="shared" si="5"/>
        <v>0</v>
      </c>
      <c r="P50" s="63" t="b">
        <f t="shared" si="11"/>
        <v>0</v>
      </c>
      <c r="Q50" s="63" t="b">
        <f t="shared" si="6"/>
        <v>0</v>
      </c>
      <c r="R50" s="63">
        <f t="shared" si="7"/>
        <v>0</v>
      </c>
      <c r="S50" s="63" t="b">
        <f t="shared" si="8"/>
        <v>0</v>
      </c>
      <c r="V50" s="63">
        <v>15</v>
      </c>
      <c r="W50" s="63">
        <f t="shared" si="9"/>
        <v>0</v>
      </c>
      <c r="X50" s="63">
        <f t="shared" si="12"/>
        <v>0</v>
      </c>
    </row>
    <row r="51" spans="1:24">
      <c r="A51" s="62" t="s">
        <v>27</v>
      </c>
      <c r="B51" s="62"/>
      <c r="C51" s="62"/>
      <c r="D51" s="62"/>
      <c r="E51" s="62"/>
      <c r="F51" s="62"/>
      <c r="G51" s="62"/>
      <c r="H51" s="62"/>
      <c r="I51" s="62"/>
      <c r="J51" s="62"/>
      <c r="L51" s="63" t="b">
        <f t="shared" si="3"/>
        <v>0</v>
      </c>
      <c r="M51" s="63" t="b">
        <f t="shared" si="4"/>
        <v>0</v>
      </c>
      <c r="N51" s="63" t="b">
        <f t="shared" si="10"/>
        <v>0</v>
      </c>
      <c r="O51" s="63" t="b">
        <f t="shared" si="5"/>
        <v>0</v>
      </c>
      <c r="P51" s="63" t="b">
        <f t="shared" si="11"/>
        <v>0</v>
      </c>
      <c r="Q51" s="63" t="b">
        <f t="shared" si="6"/>
        <v>0</v>
      </c>
      <c r="R51" s="63">
        <f t="shared" si="7"/>
        <v>0</v>
      </c>
      <c r="S51" s="63" t="b">
        <f t="shared" si="8"/>
        <v>0</v>
      </c>
      <c r="V51" s="63">
        <v>16</v>
      </c>
      <c r="W51" s="63">
        <f t="shared" si="9"/>
        <v>0</v>
      </c>
      <c r="X51" s="63">
        <f t="shared" si="12"/>
        <v>0</v>
      </c>
    </row>
    <row r="52" spans="1:24">
      <c r="A52" s="62" t="s">
        <v>28</v>
      </c>
      <c r="B52" s="62"/>
      <c r="C52" s="62"/>
      <c r="D52" s="62"/>
      <c r="E52" s="62"/>
      <c r="F52" s="62"/>
      <c r="G52" s="62"/>
      <c r="H52" s="62"/>
      <c r="I52" s="62"/>
      <c r="J52" s="62"/>
      <c r="L52" s="63" t="b">
        <f t="shared" si="3"/>
        <v>0</v>
      </c>
      <c r="M52" s="63" t="b">
        <f t="shared" si="4"/>
        <v>0</v>
      </c>
      <c r="N52" s="63" t="b">
        <f t="shared" si="10"/>
        <v>0</v>
      </c>
      <c r="O52" s="63" t="b">
        <f t="shared" si="5"/>
        <v>0</v>
      </c>
      <c r="P52" s="63" t="b">
        <f t="shared" si="11"/>
        <v>0</v>
      </c>
      <c r="Q52" s="63" t="b">
        <f t="shared" si="6"/>
        <v>0</v>
      </c>
      <c r="R52" s="63">
        <f t="shared" si="7"/>
        <v>0</v>
      </c>
      <c r="S52" s="63" t="b">
        <f t="shared" si="8"/>
        <v>0</v>
      </c>
      <c r="V52" s="63">
        <v>17</v>
      </c>
      <c r="W52" s="63">
        <f t="shared" si="9"/>
        <v>0</v>
      </c>
      <c r="X52" s="63">
        <f t="shared" si="12"/>
        <v>0</v>
      </c>
    </row>
    <row r="53" spans="1:24">
      <c r="A53" s="62" t="s">
        <v>29</v>
      </c>
      <c r="B53" s="62"/>
      <c r="C53" s="62"/>
      <c r="D53" s="62"/>
      <c r="E53" s="62"/>
      <c r="F53" s="62"/>
      <c r="G53" s="62"/>
      <c r="H53" s="62"/>
      <c r="I53" s="62"/>
      <c r="J53" s="62"/>
      <c r="L53" s="63" t="b">
        <f t="shared" si="3"/>
        <v>0</v>
      </c>
      <c r="M53" s="63" t="b">
        <f t="shared" si="4"/>
        <v>0</v>
      </c>
      <c r="N53" s="63" t="b">
        <f t="shared" si="10"/>
        <v>0</v>
      </c>
      <c r="O53" s="63" t="b">
        <f t="shared" si="5"/>
        <v>0</v>
      </c>
      <c r="P53" s="63" t="b">
        <f t="shared" si="11"/>
        <v>0</v>
      </c>
      <c r="Q53" s="63" t="b">
        <f t="shared" si="6"/>
        <v>0</v>
      </c>
      <c r="R53" s="63">
        <f t="shared" si="7"/>
        <v>0</v>
      </c>
      <c r="S53" s="63" t="b">
        <f t="shared" si="8"/>
        <v>0</v>
      </c>
      <c r="V53" s="63">
        <v>18</v>
      </c>
      <c r="W53" s="63">
        <f t="shared" si="9"/>
        <v>0</v>
      </c>
      <c r="X53" s="63">
        <f t="shared" si="12"/>
        <v>0</v>
      </c>
    </row>
    <row r="54" spans="1:24">
      <c r="A54" s="62" t="s">
        <v>30</v>
      </c>
      <c r="B54" s="62"/>
      <c r="C54" s="62"/>
      <c r="D54" s="62"/>
      <c r="E54" s="62"/>
      <c r="F54" s="62"/>
      <c r="G54" s="62"/>
      <c r="H54" s="62"/>
      <c r="I54" s="62"/>
      <c r="J54" s="62"/>
      <c r="L54" s="63" t="b">
        <f t="shared" si="3"/>
        <v>0</v>
      </c>
      <c r="M54" s="63" t="b">
        <f>AND(J54&gt;6,J54&lt;28)</f>
        <v>0</v>
      </c>
      <c r="N54" s="63" t="b">
        <f t="shared" si="10"/>
        <v>0</v>
      </c>
      <c r="O54" s="63" t="b">
        <f t="shared" si="5"/>
        <v>0</v>
      </c>
      <c r="P54" s="63" t="b">
        <f t="shared" si="11"/>
        <v>0</v>
      </c>
      <c r="Q54" s="63" t="b">
        <f t="shared" si="6"/>
        <v>0</v>
      </c>
      <c r="R54" s="63">
        <f t="shared" si="7"/>
        <v>0</v>
      </c>
      <c r="S54" s="63" t="b">
        <f t="shared" si="8"/>
        <v>0</v>
      </c>
      <c r="V54" s="63">
        <v>19</v>
      </c>
      <c r="W54" s="63">
        <f t="shared" si="9"/>
        <v>0</v>
      </c>
      <c r="X54" s="63">
        <f t="shared" si="12"/>
        <v>0</v>
      </c>
    </row>
    <row r="55" spans="1:24">
      <c r="A55" s="62" t="s">
        <v>31</v>
      </c>
      <c r="B55" s="62"/>
      <c r="C55" s="62"/>
      <c r="D55" s="62"/>
      <c r="E55" s="62"/>
      <c r="F55" s="62"/>
      <c r="G55" s="62"/>
      <c r="H55" s="62"/>
      <c r="I55" s="62"/>
      <c r="J55" s="62"/>
      <c r="L55" s="63" t="b">
        <f t="shared" si="3"/>
        <v>0</v>
      </c>
      <c r="M55" s="63" t="b">
        <f t="shared" ref="M55:M118" si="13">AND(J55&gt;6,J55&lt;28)</f>
        <v>0</v>
      </c>
      <c r="N55" s="63" t="b">
        <f t="shared" si="10"/>
        <v>0</v>
      </c>
      <c r="O55" s="63" t="b">
        <f t="shared" si="5"/>
        <v>0</v>
      </c>
      <c r="P55" s="63" t="b">
        <f t="shared" si="11"/>
        <v>0</v>
      </c>
      <c r="Q55" s="63" t="b">
        <f t="shared" si="6"/>
        <v>0</v>
      </c>
      <c r="R55" s="63">
        <f t="shared" si="7"/>
        <v>0</v>
      </c>
      <c r="S55" s="63" t="b">
        <f t="shared" si="8"/>
        <v>0</v>
      </c>
      <c r="V55" s="63">
        <v>20</v>
      </c>
      <c r="W55" s="63">
        <f t="shared" si="9"/>
        <v>0</v>
      </c>
      <c r="X55" s="63">
        <f t="shared" si="12"/>
        <v>0</v>
      </c>
    </row>
    <row r="56" spans="1:24">
      <c r="A56" s="62" t="s">
        <v>32</v>
      </c>
      <c r="B56" s="62"/>
      <c r="C56" s="62"/>
      <c r="D56" s="62"/>
      <c r="E56" s="62"/>
      <c r="F56" s="62"/>
      <c r="G56" s="62"/>
      <c r="H56" s="62"/>
      <c r="I56" s="62"/>
      <c r="J56" s="62"/>
      <c r="L56" s="63" t="b">
        <f t="shared" si="3"/>
        <v>0</v>
      </c>
      <c r="M56" s="63" t="b">
        <f t="shared" si="13"/>
        <v>0</v>
      </c>
      <c r="N56" s="63" t="b">
        <f t="shared" si="10"/>
        <v>0</v>
      </c>
      <c r="O56" s="63" t="b">
        <f t="shared" si="5"/>
        <v>0</v>
      </c>
      <c r="P56" s="63" t="b">
        <f t="shared" si="11"/>
        <v>0</v>
      </c>
      <c r="Q56" s="63" t="b">
        <f t="shared" si="6"/>
        <v>0</v>
      </c>
      <c r="R56" s="63">
        <f t="shared" si="7"/>
        <v>0</v>
      </c>
      <c r="S56" s="63" t="b">
        <f t="shared" si="8"/>
        <v>0</v>
      </c>
      <c r="V56" s="63">
        <v>21</v>
      </c>
      <c r="W56" s="63">
        <f t="shared" si="9"/>
        <v>0</v>
      </c>
      <c r="X56" s="63">
        <f t="shared" si="12"/>
        <v>0</v>
      </c>
    </row>
    <row r="57" spans="1:24">
      <c r="A57" s="62" t="s">
        <v>33</v>
      </c>
      <c r="B57" s="62"/>
      <c r="C57" s="62"/>
      <c r="D57" s="62"/>
      <c r="E57" s="62"/>
      <c r="F57" s="62"/>
      <c r="G57" s="62"/>
      <c r="H57" s="62"/>
      <c r="I57" s="62"/>
      <c r="J57" s="62"/>
      <c r="L57" s="63" t="b">
        <f t="shared" si="3"/>
        <v>0</v>
      </c>
      <c r="M57" s="63" t="b">
        <f t="shared" si="13"/>
        <v>0</v>
      </c>
      <c r="N57" s="63" t="b">
        <f t="shared" si="10"/>
        <v>0</v>
      </c>
      <c r="O57" s="63" t="b">
        <f t="shared" si="5"/>
        <v>0</v>
      </c>
      <c r="P57" s="63" t="b">
        <f t="shared" si="11"/>
        <v>0</v>
      </c>
      <c r="Q57" s="63" t="b">
        <f t="shared" si="6"/>
        <v>0</v>
      </c>
      <c r="R57" s="63">
        <f t="shared" si="7"/>
        <v>0</v>
      </c>
      <c r="S57" s="63" t="b">
        <f t="shared" si="8"/>
        <v>0</v>
      </c>
      <c r="V57" s="63">
        <v>22</v>
      </c>
      <c r="W57" s="63">
        <f t="shared" si="9"/>
        <v>0</v>
      </c>
      <c r="X57" s="63">
        <f t="shared" si="12"/>
        <v>0</v>
      </c>
    </row>
    <row r="58" spans="1:24">
      <c r="A58" s="62" t="s">
        <v>34</v>
      </c>
      <c r="B58" s="62"/>
      <c r="C58" s="62"/>
      <c r="D58" s="62"/>
      <c r="E58" s="62"/>
      <c r="F58" s="62"/>
      <c r="G58" s="62"/>
      <c r="H58" s="62"/>
      <c r="I58" s="62"/>
      <c r="J58" s="62"/>
      <c r="L58" s="63" t="b">
        <f t="shared" si="3"/>
        <v>0</v>
      </c>
      <c r="M58" s="63" t="b">
        <f t="shared" si="13"/>
        <v>0</v>
      </c>
      <c r="N58" s="63" t="b">
        <f t="shared" si="10"/>
        <v>0</v>
      </c>
      <c r="O58" s="63" t="b">
        <f t="shared" si="5"/>
        <v>0</v>
      </c>
      <c r="P58" s="63" t="b">
        <f t="shared" si="11"/>
        <v>0</v>
      </c>
      <c r="Q58" s="63" t="b">
        <f t="shared" si="6"/>
        <v>0</v>
      </c>
      <c r="R58" s="63">
        <f t="shared" si="7"/>
        <v>0</v>
      </c>
      <c r="S58" s="63" t="b">
        <f t="shared" si="8"/>
        <v>0</v>
      </c>
      <c r="V58" s="63">
        <v>23</v>
      </c>
      <c r="W58" s="63">
        <f t="shared" si="9"/>
        <v>0</v>
      </c>
      <c r="X58" s="63">
        <f t="shared" si="12"/>
        <v>0</v>
      </c>
    </row>
    <row r="59" spans="1:24">
      <c r="A59" s="62" t="s">
        <v>35</v>
      </c>
      <c r="B59" s="62"/>
      <c r="C59" s="62"/>
      <c r="D59" s="62"/>
      <c r="E59" s="62"/>
      <c r="F59" s="62"/>
      <c r="G59" s="62"/>
      <c r="H59" s="62"/>
      <c r="I59" s="62"/>
      <c r="J59" s="62"/>
      <c r="L59" s="63" t="b">
        <f t="shared" si="3"/>
        <v>0</v>
      </c>
      <c r="M59" s="63" t="b">
        <f t="shared" si="13"/>
        <v>0</v>
      </c>
      <c r="N59" s="63" t="b">
        <f t="shared" si="10"/>
        <v>0</v>
      </c>
      <c r="O59" s="63" t="b">
        <f t="shared" si="5"/>
        <v>0</v>
      </c>
      <c r="P59" s="63" t="b">
        <f t="shared" si="11"/>
        <v>0</v>
      </c>
      <c r="Q59" s="63" t="b">
        <f t="shared" si="6"/>
        <v>0</v>
      </c>
      <c r="R59" s="63">
        <f t="shared" si="7"/>
        <v>0</v>
      </c>
      <c r="S59" s="63" t="b">
        <f t="shared" si="8"/>
        <v>0</v>
      </c>
      <c r="V59" s="63">
        <v>24</v>
      </c>
      <c r="W59" s="63">
        <f t="shared" si="9"/>
        <v>0</v>
      </c>
      <c r="X59" s="63">
        <f t="shared" si="12"/>
        <v>0</v>
      </c>
    </row>
    <row r="60" spans="1:24">
      <c r="A60" s="62" t="s">
        <v>36</v>
      </c>
      <c r="B60" s="62"/>
      <c r="C60" s="62"/>
      <c r="D60" s="62"/>
      <c r="E60" s="62"/>
      <c r="F60" s="62"/>
      <c r="G60" s="62"/>
      <c r="H60" s="62"/>
      <c r="I60" s="62"/>
      <c r="J60" s="62"/>
      <c r="L60" s="63" t="b">
        <f t="shared" si="3"/>
        <v>0</v>
      </c>
      <c r="M60" s="63" t="b">
        <f t="shared" si="13"/>
        <v>0</v>
      </c>
      <c r="N60" s="63" t="b">
        <f t="shared" si="10"/>
        <v>0</v>
      </c>
      <c r="O60" s="63" t="b">
        <f t="shared" si="5"/>
        <v>0</v>
      </c>
      <c r="P60" s="63" t="b">
        <f t="shared" si="11"/>
        <v>0</v>
      </c>
      <c r="Q60" s="63" t="b">
        <f t="shared" si="6"/>
        <v>0</v>
      </c>
      <c r="R60" s="63">
        <f t="shared" si="7"/>
        <v>0</v>
      </c>
      <c r="S60" s="63" t="b">
        <f t="shared" si="8"/>
        <v>0</v>
      </c>
      <c r="V60" s="63">
        <v>25</v>
      </c>
      <c r="W60" s="63">
        <f t="shared" si="9"/>
        <v>0</v>
      </c>
      <c r="X60" s="63">
        <f t="shared" si="12"/>
        <v>0</v>
      </c>
    </row>
    <row r="61" spans="1:24">
      <c r="A61" s="62" t="s">
        <v>37</v>
      </c>
      <c r="B61" s="62"/>
      <c r="C61" s="62"/>
      <c r="D61" s="62"/>
      <c r="E61" s="62"/>
      <c r="F61" s="62"/>
      <c r="G61" s="62"/>
      <c r="H61" s="62"/>
      <c r="I61" s="62"/>
      <c r="J61" s="62"/>
      <c r="L61" s="63" t="b">
        <f t="shared" si="3"/>
        <v>0</v>
      </c>
      <c r="M61" s="63" t="b">
        <f t="shared" si="13"/>
        <v>0</v>
      </c>
      <c r="N61" s="63" t="b">
        <f t="shared" si="10"/>
        <v>0</v>
      </c>
      <c r="O61" s="63" t="b">
        <f t="shared" si="5"/>
        <v>0</v>
      </c>
      <c r="P61" s="63" t="b">
        <f t="shared" si="11"/>
        <v>0</v>
      </c>
      <c r="Q61" s="63" t="b">
        <f t="shared" si="6"/>
        <v>0</v>
      </c>
      <c r="R61" s="63">
        <f t="shared" si="7"/>
        <v>0</v>
      </c>
      <c r="S61" s="63" t="b">
        <f t="shared" si="8"/>
        <v>0</v>
      </c>
      <c r="V61" s="63">
        <v>26</v>
      </c>
      <c r="W61" s="63">
        <f t="shared" si="9"/>
        <v>0</v>
      </c>
      <c r="X61" s="63">
        <f t="shared" si="12"/>
        <v>0</v>
      </c>
    </row>
    <row r="62" spans="1:24">
      <c r="A62" s="62" t="s">
        <v>38</v>
      </c>
      <c r="B62" s="62"/>
      <c r="C62" s="62"/>
      <c r="D62" s="62"/>
      <c r="E62" s="62"/>
      <c r="F62" s="62"/>
      <c r="G62" s="62"/>
      <c r="H62" s="62"/>
      <c r="I62" s="62"/>
      <c r="J62" s="62"/>
      <c r="L62" s="63" t="b">
        <f t="shared" si="3"/>
        <v>0</v>
      </c>
      <c r="M62" s="63" t="b">
        <f t="shared" si="13"/>
        <v>0</v>
      </c>
      <c r="N62" s="63" t="b">
        <f t="shared" si="10"/>
        <v>0</v>
      </c>
      <c r="O62" s="63" t="b">
        <f t="shared" si="5"/>
        <v>0</v>
      </c>
      <c r="P62" s="63" t="b">
        <f t="shared" si="11"/>
        <v>0</v>
      </c>
      <c r="Q62" s="63" t="b">
        <f t="shared" si="6"/>
        <v>0</v>
      </c>
      <c r="R62" s="63">
        <f t="shared" si="7"/>
        <v>0</v>
      </c>
      <c r="S62" s="63" t="b">
        <f t="shared" si="8"/>
        <v>0</v>
      </c>
      <c r="V62" s="63">
        <v>27</v>
      </c>
      <c r="W62" s="63">
        <f t="shared" si="9"/>
        <v>0</v>
      </c>
      <c r="X62" s="63">
        <f t="shared" si="12"/>
        <v>0</v>
      </c>
    </row>
    <row r="63" spans="1:24">
      <c r="A63" s="62" t="s">
        <v>39</v>
      </c>
      <c r="B63" s="62"/>
      <c r="C63" s="62"/>
      <c r="D63" s="62"/>
      <c r="E63" s="62"/>
      <c r="F63" s="62"/>
      <c r="G63" s="62"/>
      <c r="H63" s="62"/>
      <c r="I63" s="62"/>
      <c r="J63" s="62"/>
      <c r="L63" s="63" t="b">
        <f t="shared" si="3"/>
        <v>0</v>
      </c>
      <c r="M63" s="63" t="b">
        <f t="shared" si="13"/>
        <v>0</v>
      </c>
      <c r="N63" s="63" t="b">
        <f t="shared" si="10"/>
        <v>0</v>
      </c>
      <c r="O63" s="63" t="b">
        <f t="shared" si="5"/>
        <v>0</v>
      </c>
      <c r="P63" s="63" t="b">
        <f t="shared" si="11"/>
        <v>0</v>
      </c>
      <c r="Q63" s="63" t="b">
        <f t="shared" si="6"/>
        <v>0</v>
      </c>
      <c r="R63" s="63">
        <f t="shared" si="7"/>
        <v>0</v>
      </c>
      <c r="S63" s="63" t="b">
        <f t="shared" si="8"/>
        <v>0</v>
      </c>
      <c r="V63" s="63">
        <v>28</v>
      </c>
      <c r="W63" s="63">
        <f t="shared" si="9"/>
        <v>0</v>
      </c>
      <c r="X63" s="63">
        <f t="shared" si="12"/>
        <v>0</v>
      </c>
    </row>
    <row r="64" spans="1:24">
      <c r="A64" s="62" t="s">
        <v>40</v>
      </c>
      <c r="B64" s="62"/>
      <c r="C64" s="62"/>
      <c r="D64" s="62"/>
      <c r="E64" s="62"/>
      <c r="F64" s="62"/>
      <c r="G64" s="62"/>
      <c r="H64" s="62"/>
      <c r="I64" s="62"/>
      <c r="J64" s="62"/>
      <c r="L64" s="63" t="b">
        <f t="shared" si="3"/>
        <v>0</v>
      </c>
      <c r="M64" s="63" t="b">
        <f t="shared" si="13"/>
        <v>0</v>
      </c>
      <c r="N64" s="63" t="b">
        <f t="shared" si="10"/>
        <v>0</v>
      </c>
      <c r="O64" s="63" t="b">
        <f t="shared" si="5"/>
        <v>0</v>
      </c>
      <c r="P64" s="63" t="b">
        <f t="shared" si="11"/>
        <v>0</v>
      </c>
      <c r="Q64" s="63" t="b">
        <f t="shared" si="6"/>
        <v>0</v>
      </c>
      <c r="R64" s="63">
        <f t="shared" si="7"/>
        <v>0</v>
      </c>
      <c r="S64" s="63" t="b">
        <f t="shared" si="8"/>
        <v>0</v>
      </c>
      <c r="V64" s="63">
        <v>29</v>
      </c>
      <c r="W64" s="63">
        <f t="shared" si="9"/>
        <v>0</v>
      </c>
      <c r="X64" s="63">
        <f t="shared" si="12"/>
        <v>0</v>
      </c>
    </row>
    <row r="65" spans="1:24">
      <c r="A65" s="62" t="s">
        <v>41</v>
      </c>
      <c r="B65" s="62"/>
      <c r="C65" s="62"/>
      <c r="D65" s="62"/>
      <c r="E65" s="62"/>
      <c r="F65" s="62"/>
      <c r="G65" s="62"/>
      <c r="H65" s="62"/>
      <c r="I65" s="62"/>
      <c r="J65" s="62"/>
      <c r="L65" s="63" t="b">
        <f t="shared" si="3"/>
        <v>0</v>
      </c>
      <c r="M65" s="63" t="b">
        <f t="shared" si="13"/>
        <v>0</v>
      </c>
      <c r="N65" s="63" t="b">
        <f t="shared" si="10"/>
        <v>0</v>
      </c>
      <c r="O65" s="63" t="b">
        <f t="shared" si="5"/>
        <v>0</v>
      </c>
      <c r="P65" s="63" t="b">
        <f t="shared" si="11"/>
        <v>0</v>
      </c>
      <c r="Q65" s="63" t="b">
        <f t="shared" si="6"/>
        <v>0</v>
      </c>
      <c r="R65" s="63">
        <f t="shared" si="7"/>
        <v>0</v>
      </c>
      <c r="S65" s="63" t="b">
        <f t="shared" si="8"/>
        <v>0</v>
      </c>
      <c r="V65" s="63">
        <v>30</v>
      </c>
      <c r="W65" s="63">
        <f t="shared" si="9"/>
        <v>0</v>
      </c>
      <c r="X65" s="63">
        <f t="shared" si="12"/>
        <v>0</v>
      </c>
    </row>
    <row r="66" spans="1:24">
      <c r="A66" s="62" t="s">
        <v>42</v>
      </c>
      <c r="B66" s="62"/>
      <c r="C66" s="62"/>
      <c r="D66" s="62"/>
      <c r="E66" s="62"/>
      <c r="F66" s="62"/>
      <c r="G66" s="62"/>
      <c r="H66" s="62"/>
      <c r="I66" s="62"/>
      <c r="J66" s="62"/>
      <c r="L66" s="63" t="b">
        <f t="shared" si="3"/>
        <v>0</v>
      </c>
      <c r="M66" s="63" t="b">
        <f t="shared" si="13"/>
        <v>0</v>
      </c>
      <c r="N66" s="63" t="b">
        <f t="shared" si="10"/>
        <v>0</v>
      </c>
      <c r="O66" s="63" t="b">
        <f t="shared" si="5"/>
        <v>0</v>
      </c>
      <c r="P66" s="63" t="b">
        <f t="shared" si="11"/>
        <v>0</v>
      </c>
      <c r="Q66" s="63" t="b">
        <f t="shared" si="6"/>
        <v>0</v>
      </c>
      <c r="R66" s="63">
        <f t="shared" si="7"/>
        <v>0</v>
      </c>
      <c r="S66" s="63" t="b">
        <f t="shared" si="8"/>
        <v>0</v>
      </c>
      <c r="V66" s="63">
        <v>31</v>
      </c>
      <c r="W66" s="63">
        <f t="shared" ref="W66:W129" si="14">COUNTIF(GeschwisterKennung,V66)</f>
        <v>0</v>
      </c>
      <c r="X66" s="63">
        <f t="shared" ref="X66:X129" si="15">IF(W66&gt;0,W66-1,0)</f>
        <v>0</v>
      </c>
    </row>
    <row r="67" spans="1:24">
      <c r="A67" s="62" t="s">
        <v>43</v>
      </c>
      <c r="B67" s="62"/>
      <c r="C67" s="62"/>
      <c r="D67" s="62"/>
      <c r="E67" s="62"/>
      <c r="F67" s="62"/>
      <c r="G67" s="62"/>
      <c r="H67" s="62"/>
      <c r="I67" s="62"/>
      <c r="J67" s="62"/>
      <c r="L67" s="63" t="b">
        <f t="shared" si="3"/>
        <v>0</v>
      </c>
      <c r="M67" s="63" t="b">
        <f t="shared" si="13"/>
        <v>0</v>
      </c>
      <c r="N67" s="63" t="b">
        <f t="shared" si="10"/>
        <v>0</v>
      </c>
      <c r="O67" s="63" t="b">
        <f t="shared" si="5"/>
        <v>0</v>
      </c>
      <c r="P67" s="63" t="b">
        <f t="shared" si="11"/>
        <v>0</v>
      </c>
      <c r="Q67" s="63" t="b">
        <f t="shared" si="6"/>
        <v>0</v>
      </c>
      <c r="R67" s="63">
        <f t="shared" si="7"/>
        <v>0</v>
      </c>
      <c r="S67" s="63" t="b">
        <f t="shared" si="8"/>
        <v>0</v>
      </c>
      <c r="V67" s="63">
        <v>32</v>
      </c>
      <c r="W67" s="63">
        <f t="shared" si="14"/>
        <v>0</v>
      </c>
      <c r="X67" s="63">
        <f t="shared" si="15"/>
        <v>0</v>
      </c>
    </row>
    <row r="68" spans="1:24">
      <c r="A68" s="62" t="s">
        <v>44</v>
      </c>
      <c r="B68" s="62"/>
      <c r="C68" s="62"/>
      <c r="D68" s="62"/>
      <c r="E68" s="62"/>
      <c r="F68" s="62"/>
      <c r="G68" s="62"/>
      <c r="H68" s="62"/>
      <c r="I68" s="62"/>
      <c r="J68" s="62"/>
      <c r="L68" s="63" t="b">
        <f t="shared" ref="L68:L99" si="16">AND(B68&lt;&gt;"",C68&lt;&gt;"",OR(D68&lt;&gt;"",E68&lt;&gt;"",F68&lt;&gt;""),H68&gt;9999,I68&lt;&gt;"",J68&gt;0)</f>
        <v>0</v>
      </c>
      <c r="M68" s="63" t="b">
        <f t="shared" si="13"/>
        <v>0</v>
      </c>
      <c r="N68" s="63" t="b">
        <f t="shared" si="10"/>
        <v>0</v>
      </c>
      <c r="O68" s="63" t="b">
        <f t="shared" ref="O68:O99" si="17">AND(COUNTIF(PLZlkr,H68)&gt;0,L68)</f>
        <v>0</v>
      </c>
      <c r="P68" s="63" t="b">
        <f t="shared" si="11"/>
        <v>0</v>
      </c>
      <c r="Q68" s="63" t="b">
        <f t="shared" ref="Q68:Q99" si="18">COUNTIF(PLZnachbarn,H68)&gt;0</f>
        <v>0</v>
      </c>
      <c r="R68" s="63">
        <f t="shared" ref="R68:R99" si="19">IF(Q68,R67+1,R67)</f>
        <v>0</v>
      </c>
      <c r="S68" s="63" t="b">
        <f t="shared" ref="S68:S99" si="20">OR(P68,IF(R68&lt;=AnzahlNachbarn,Q68))</f>
        <v>0</v>
      </c>
      <c r="V68" s="63">
        <v>33</v>
      </c>
      <c r="W68" s="63">
        <f t="shared" si="14"/>
        <v>0</v>
      </c>
      <c r="X68" s="63">
        <f t="shared" si="15"/>
        <v>0</v>
      </c>
    </row>
    <row r="69" spans="1:24">
      <c r="A69" s="62" t="s">
        <v>45</v>
      </c>
      <c r="B69" s="62"/>
      <c r="C69" s="62"/>
      <c r="D69" s="62"/>
      <c r="E69" s="62"/>
      <c r="F69" s="62"/>
      <c r="G69" s="62"/>
      <c r="H69" s="62"/>
      <c r="I69" s="62"/>
      <c r="J69" s="62"/>
      <c r="L69" s="63" t="b">
        <f t="shared" si="16"/>
        <v>0</v>
      </c>
      <c r="M69" s="63" t="b">
        <f t="shared" si="13"/>
        <v>0</v>
      </c>
      <c r="N69" s="63" t="b">
        <f t="shared" si="10"/>
        <v>0</v>
      </c>
      <c r="O69" s="63" t="b">
        <f t="shared" si="17"/>
        <v>0</v>
      </c>
      <c r="P69" s="63" t="b">
        <f t="shared" si="11"/>
        <v>0</v>
      </c>
      <c r="Q69" s="63" t="b">
        <f t="shared" si="18"/>
        <v>0</v>
      </c>
      <c r="R69" s="63">
        <f t="shared" si="19"/>
        <v>0</v>
      </c>
      <c r="S69" s="63" t="b">
        <f t="shared" si="20"/>
        <v>0</v>
      </c>
      <c r="V69" s="63">
        <v>34</v>
      </c>
      <c r="W69" s="63">
        <f t="shared" si="14"/>
        <v>0</v>
      </c>
      <c r="X69" s="63">
        <f t="shared" si="15"/>
        <v>0</v>
      </c>
    </row>
    <row r="70" spans="1:24">
      <c r="A70" s="62" t="s">
        <v>46</v>
      </c>
      <c r="B70" s="62"/>
      <c r="C70" s="62"/>
      <c r="D70" s="62"/>
      <c r="E70" s="62"/>
      <c r="F70" s="62"/>
      <c r="G70" s="62"/>
      <c r="H70" s="62"/>
      <c r="I70" s="62"/>
      <c r="J70" s="62"/>
      <c r="L70" s="63" t="b">
        <f t="shared" si="16"/>
        <v>0</v>
      </c>
      <c r="M70" s="63" t="b">
        <f t="shared" si="13"/>
        <v>0</v>
      </c>
      <c r="N70" s="63" t="b">
        <f t="shared" si="10"/>
        <v>0</v>
      </c>
      <c r="O70" s="63" t="b">
        <f t="shared" si="17"/>
        <v>0</v>
      </c>
      <c r="P70" s="63" t="b">
        <f t="shared" si="11"/>
        <v>0</v>
      </c>
      <c r="Q70" s="63" t="b">
        <f t="shared" si="18"/>
        <v>0</v>
      </c>
      <c r="R70" s="63">
        <f t="shared" si="19"/>
        <v>0</v>
      </c>
      <c r="S70" s="63" t="b">
        <f t="shared" si="20"/>
        <v>0</v>
      </c>
      <c r="V70" s="63">
        <v>35</v>
      </c>
      <c r="W70" s="63">
        <f t="shared" si="14"/>
        <v>0</v>
      </c>
      <c r="X70" s="63">
        <f t="shared" si="15"/>
        <v>0</v>
      </c>
    </row>
    <row r="71" spans="1:24">
      <c r="A71" s="62" t="s">
        <v>47</v>
      </c>
      <c r="B71" s="62"/>
      <c r="C71" s="62"/>
      <c r="D71" s="62"/>
      <c r="E71" s="62"/>
      <c r="F71" s="62"/>
      <c r="G71" s="62"/>
      <c r="H71" s="62"/>
      <c r="I71" s="62"/>
      <c r="J71" s="62"/>
      <c r="L71" s="63" t="b">
        <f t="shared" si="16"/>
        <v>0</v>
      </c>
      <c r="M71" s="63" t="b">
        <f t="shared" si="13"/>
        <v>0</v>
      </c>
      <c r="N71" s="63" t="b">
        <f t="shared" si="10"/>
        <v>0</v>
      </c>
      <c r="O71" s="63" t="b">
        <f t="shared" si="17"/>
        <v>0</v>
      </c>
      <c r="P71" s="63" t="b">
        <f t="shared" si="11"/>
        <v>0</v>
      </c>
      <c r="Q71" s="63" t="b">
        <f t="shared" si="18"/>
        <v>0</v>
      </c>
      <c r="R71" s="63">
        <f t="shared" si="19"/>
        <v>0</v>
      </c>
      <c r="S71" s="63" t="b">
        <f t="shared" si="20"/>
        <v>0</v>
      </c>
      <c r="V71" s="63">
        <v>36</v>
      </c>
      <c r="W71" s="63">
        <f t="shared" si="14"/>
        <v>0</v>
      </c>
      <c r="X71" s="63">
        <f t="shared" si="15"/>
        <v>0</v>
      </c>
    </row>
    <row r="72" spans="1:24">
      <c r="A72" s="62" t="s">
        <v>48</v>
      </c>
      <c r="B72" s="62"/>
      <c r="C72" s="62"/>
      <c r="D72" s="62"/>
      <c r="E72" s="62"/>
      <c r="F72" s="62"/>
      <c r="G72" s="62"/>
      <c r="H72" s="62"/>
      <c r="I72" s="62"/>
      <c r="J72" s="62"/>
      <c r="L72" s="63" t="b">
        <f t="shared" si="16"/>
        <v>0</v>
      </c>
      <c r="M72" s="63" t="b">
        <f t="shared" si="13"/>
        <v>0</v>
      </c>
      <c r="N72" s="63" t="b">
        <f t="shared" si="10"/>
        <v>0</v>
      </c>
      <c r="O72" s="63" t="b">
        <f t="shared" si="17"/>
        <v>0</v>
      </c>
      <c r="P72" s="63" t="b">
        <f t="shared" si="11"/>
        <v>0</v>
      </c>
      <c r="Q72" s="63" t="b">
        <f t="shared" si="18"/>
        <v>0</v>
      </c>
      <c r="R72" s="63">
        <f t="shared" si="19"/>
        <v>0</v>
      </c>
      <c r="S72" s="63" t="b">
        <f t="shared" si="20"/>
        <v>0</v>
      </c>
      <c r="V72" s="63">
        <v>37</v>
      </c>
      <c r="W72" s="63">
        <f t="shared" si="14"/>
        <v>0</v>
      </c>
      <c r="X72" s="63">
        <f t="shared" si="15"/>
        <v>0</v>
      </c>
    </row>
    <row r="73" spans="1:24">
      <c r="A73" s="62" t="s">
        <v>49</v>
      </c>
      <c r="B73" s="62"/>
      <c r="C73" s="62"/>
      <c r="D73" s="62"/>
      <c r="E73" s="62"/>
      <c r="F73" s="62"/>
      <c r="G73" s="62"/>
      <c r="H73" s="62"/>
      <c r="I73" s="62"/>
      <c r="J73" s="62"/>
      <c r="L73" s="63" t="b">
        <f t="shared" si="16"/>
        <v>0</v>
      </c>
      <c r="M73" s="63" t="b">
        <f t="shared" si="13"/>
        <v>0</v>
      </c>
      <c r="N73" s="63" t="b">
        <f t="shared" si="10"/>
        <v>0</v>
      </c>
      <c r="O73" s="63" t="b">
        <f t="shared" si="17"/>
        <v>0</v>
      </c>
      <c r="P73" s="63" t="b">
        <f t="shared" si="11"/>
        <v>0</v>
      </c>
      <c r="Q73" s="63" t="b">
        <f t="shared" si="18"/>
        <v>0</v>
      </c>
      <c r="R73" s="63">
        <f t="shared" si="19"/>
        <v>0</v>
      </c>
      <c r="S73" s="63" t="b">
        <f t="shared" si="20"/>
        <v>0</v>
      </c>
      <c r="V73" s="63">
        <v>38</v>
      </c>
      <c r="W73" s="63">
        <f t="shared" si="14"/>
        <v>0</v>
      </c>
      <c r="X73" s="63">
        <f t="shared" si="15"/>
        <v>0</v>
      </c>
    </row>
    <row r="74" spans="1:24">
      <c r="A74" s="62" t="s">
        <v>50</v>
      </c>
      <c r="B74" s="62"/>
      <c r="C74" s="62"/>
      <c r="D74" s="62"/>
      <c r="E74" s="62"/>
      <c r="F74" s="62"/>
      <c r="G74" s="62"/>
      <c r="H74" s="62"/>
      <c r="I74" s="62"/>
      <c r="J74" s="62"/>
      <c r="L74" s="63" t="b">
        <f t="shared" si="16"/>
        <v>0</v>
      </c>
      <c r="M74" s="63" t="b">
        <f t="shared" si="13"/>
        <v>0</v>
      </c>
      <c r="N74" s="63" t="b">
        <f t="shared" si="10"/>
        <v>0</v>
      </c>
      <c r="O74" s="63" t="b">
        <f t="shared" si="17"/>
        <v>0</v>
      </c>
      <c r="P74" s="63" t="b">
        <f t="shared" si="11"/>
        <v>0</v>
      </c>
      <c r="Q74" s="63" t="b">
        <f t="shared" si="18"/>
        <v>0</v>
      </c>
      <c r="R74" s="63">
        <f t="shared" si="19"/>
        <v>0</v>
      </c>
      <c r="S74" s="63" t="b">
        <f t="shared" si="20"/>
        <v>0</v>
      </c>
      <c r="V74" s="63">
        <v>39</v>
      </c>
      <c r="W74" s="63">
        <f t="shared" si="14"/>
        <v>0</v>
      </c>
      <c r="X74" s="63">
        <f t="shared" si="15"/>
        <v>0</v>
      </c>
    </row>
    <row r="75" spans="1:24">
      <c r="A75" s="62" t="s">
        <v>51</v>
      </c>
      <c r="B75" s="62"/>
      <c r="C75" s="62"/>
      <c r="D75" s="62"/>
      <c r="E75" s="62"/>
      <c r="F75" s="62"/>
      <c r="G75" s="62"/>
      <c r="H75" s="62"/>
      <c r="I75" s="62"/>
      <c r="J75" s="62"/>
      <c r="L75" s="63" t="b">
        <f t="shared" si="16"/>
        <v>0</v>
      </c>
      <c r="M75" s="63" t="b">
        <f t="shared" si="13"/>
        <v>0</v>
      </c>
      <c r="N75" s="63" t="b">
        <f t="shared" si="10"/>
        <v>0</v>
      </c>
      <c r="O75" s="63" t="b">
        <f t="shared" si="17"/>
        <v>0</v>
      </c>
      <c r="P75" s="63" t="b">
        <f t="shared" si="11"/>
        <v>0</v>
      </c>
      <c r="Q75" s="63" t="b">
        <f t="shared" si="18"/>
        <v>0</v>
      </c>
      <c r="R75" s="63">
        <f t="shared" si="19"/>
        <v>0</v>
      </c>
      <c r="S75" s="63" t="b">
        <f t="shared" si="20"/>
        <v>0</v>
      </c>
      <c r="V75" s="63">
        <v>40</v>
      </c>
      <c r="W75" s="63">
        <f t="shared" si="14"/>
        <v>0</v>
      </c>
      <c r="X75" s="63">
        <f t="shared" si="15"/>
        <v>0</v>
      </c>
    </row>
    <row r="76" spans="1:24">
      <c r="A76" s="62" t="s">
        <v>52</v>
      </c>
      <c r="B76" s="62"/>
      <c r="C76" s="62"/>
      <c r="D76" s="62"/>
      <c r="E76" s="62"/>
      <c r="F76" s="62"/>
      <c r="G76" s="62"/>
      <c r="H76" s="62"/>
      <c r="I76" s="62"/>
      <c r="J76" s="62"/>
      <c r="L76" s="63" t="b">
        <f t="shared" si="16"/>
        <v>0</v>
      </c>
      <c r="M76" s="63" t="b">
        <f t="shared" si="13"/>
        <v>0</v>
      </c>
      <c r="N76" s="63" t="b">
        <f t="shared" si="10"/>
        <v>0</v>
      </c>
      <c r="O76" s="63" t="b">
        <f t="shared" si="17"/>
        <v>0</v>
      </c>
      <c r="P76" s="63" t="b">
        <f t="shared" si="11"/>
        <v>0</v>
      </c>
      <c r="Q76" s="63" t="b">
        <f t="shared" si="18"/>
        <v>0</v>
      </c>
      <c r="R76" s="63">
        <f t="shared" si="19"/>
        <v>0</v>
      </c>
      <c r="S76" s="63" t="b">
        <f t="shared" si="20"/>
        <v>0</v>
      </c>
      <c r="V76" s="63">
        <v>41</v>
      </c>
      <c r="W76" s="63">
        <f t="shared" si="14"/>
        <v>0</v>
      </c>
      <c r="X76" s="63">
        <f t="shared" si="15"/>
        <v>0</v>
      </c>
    </row>
    <row r="77" spans="1:24">
      <c r="A77" s="62" t="s">
        <v>53</v>
      </c>
      <c r="B77" s="62"/>
      <c r="C77" s="62"/>
      <c r="D77" s="62"/>
      <c r="E77" s="62"/>
      <c r="F77" s="62"/>
      <c r="G77" s="62"/>
      <c r="H77" s="62"/>
      <c r="I77" s="62"/>
      <c r="J77" s="62"/>
      <c r="L77" s="63" t="b">
        <f t="shared" si="16"/>
        <v>0</v>
      </c>
      <c r="M77" s="63" t="b">
        <f t="shared" si="13"/>
        <v>0</v>
      </c>
      <c r="N77" s="63" t="b">
        <f t="shared" si="10"/>
        <v>0</v>
      </c>
      <c r="O77" s="63" t="b">
        <f t="shared" si="17"/>
        <v>0</v>
      </c>
      <c r="P77" s="63" t="b">
        <f t="shared" si="11"/>
        <v>0</v>
      </c>
      <c r="Q77" s="63" t="b">
        <f t="shared" si="18"/>
        <v>0</v>
      </c>
      <c r="R77" s="63">
        <f t="shared" si="19"/>
        <v>0</v>
      </c>
      <c r="S77" s="63" t="b">
        <f t="shared" si="20"/>
        <v>0</v>
      </c>
      <c r="V77" s="63">
        <v>42</v>
      </c>
      <c r="W77" s="63">
        <f t="shared" si="14"/>
        <v>0</v>
      </c>
      <c r="X77" s="63">
        <f t="shared" si="15"/>
        <v>0</v>
      </c>
    </row>
    <row r="78" spans="1:24">
      <c r="A78" s="62" t="s">
        <v>54</v>
      </c>
      <c r="B78" s="62"/>
      <c r="C78" s="62"/>
      <c r="D78" s="62"/>
      <c r="E78" s="62"/>
      <c r="F78" s="62"/>
      <c r="G78" s="62"/>
      <c r="H78" s="62"/>
      <c r="I78" s="62"/>
      <c r="J78" s="62"/>
      <c r="L78" s="63" t="b">
        <f t="shared" si="16"/>
        <v>0</v>
      </c>
      <c r="M78" s="63" t="b">
        <f t="shared" si="13"/>
        <v>0</v>
      </c>
      <c r="N78" s="63" t="b">
        <f t="shared" si="10"/>
        <v>0</v>
      </c>
      <c r="O78" s="63" t="b">
        <f t="shared" si="17"/>
        <v>0</v>
      </c>
      <c r="P78" s="63" t="b">
        <f t="shared" si="11"/>
        <v>0</v>
      </c>
      <c r="Q78" s="63" t="b">
        <f t="shared" si="18"/>
        <v>0</v>
      </c>
      <c r="R78" s="63">
        <f t="shared" si="19"/>
        <v>0</v>
      </c>
      <c r="S78" s="63" t="b">
        <f t="shared" si="20"/>
        <v>0</v>
      </c>
      <c r="V78" s="63">
        <v>43</v>
      </c>
      <c r="W78" s="63">
        <f t="shared" si="14"/>
        <v>0</v>
      </c>
      <c r="X78" s="63">
        <f t="shared" si="15"/>
        <v>0</v>
      </c>
    </row>
    <row r="79" spans="1:24">
      <c r="A79" s="62" t="s">
        <v>55</v>
      </c>
      <c r="B79" s="62"/>
      <c r="C79" s="62"/>
      <c r="D79" s="62"/>
      <c r="E79" s="62"/>
      <c r="F79" s="62"/>
      <c r="G79" s="62"/>
      <c r="H79" s="62"/>
      <c r="I79" s="62"/>
      <c r="J79" s="62"/>
      <c r="L79" s="63" t="b">
        <f t="shared" si="16"/>
        <v>0</v>
      </c>
      <c r="M79" s="63" t="b">
        <f t="shared" si="13"/>
        <v>0</v>
      </c>
      <c r="N79" s="63" t="b">
        <f t="shared" si="10"/>
        <v>0</v>
      </c>
      <c r="O79" s="63" t="b">
        <f t="shared" si="17"/>
        <v>0</v>
      </c>
      <c r="P79" s="63" t="b">
        <f t="shared" si="11"/>
        <v>0</v>
      </c>
      <c r="Q79" s="63" t="b">
        <f t="shared" si="18"/>
        <v>0</v>
      </c>
      <c r="R79" s="63">
        <f t="shared" si="19"/>
        <v>0</v>
      </c>
      <c r="S79" s="63" t="b">
        <f t="shared" si="20"/>
        <v>0</v>
      </c>
      <c r="V79" s="63">
        <v>44</v>
      </c>
      <c r="W79" s="63">
        <f t="shared" si="14"/>
        <v>0</v>
      </c>
      <c r="X79" s="63">
        <f t="shared" si="15"/>
        <v>0</v>
      </c>
    </row>
    <row r="80" spans="1:24">
      <c r="A80" s="62" t="s">
        <v>56</v>
      </c>
      <c r="B80" s="62"/>
      <c r="C80" s="62"/>
      <c r="D80" s="62"/>
      <c r="E80" s="62"/>
      <c r="F80" s="62"/>
      <c r="G80" s="62"/>
      <c r="H80" s="62"/>
      <c r="I80" s="62"/>
      <c r="J80" s="62"/>
      <c r="L80" s="63" t="b">
        <f t="shared" si="16"/>
        <v>0</v>
      </c>
      <c r="M80" s="63" t="b">
        <f t="shared" si="13"/>
        <v>0</v>
      </c>
      <c r="N80" s="63" t="b">
        <f t="shared" si="10"/>
        <v>0</v>
      </c>
      <c r="O80" s="63" t="b">
        <f t="shared" si="17"/>
        <v>0</v>
      </c>
      <c r="P80" s="63" t="b">
        <f t="shared" si="11"/>
        <v>0</v>
      </c>
      <c r="Q80" s="63" t="b">
        <f t="shared" si="18"/>
        <v>0</v>
      </c>
      <c r="R80" s="63">
        <f t="shared" si="19"/>
        <v>0</v>
      </c>
      <c r="S80" s="63" t="b">
        <f t="shared" si="20"/>
        <v>0</v>
      </c>
      <c r="V80" s="63">
        <v>45</v>
      </c>
      <c r="W80" s="63">
        <f t="shared" si="14"/>
        <v>0</v>
      </c>
      <c r="X80" s="63">
        <f t="shared" si="15"/>
        <v>0</v>
      </c>
    </row>
    <row r="81" spans="1:24">
      <c r="A81" s="62" t="s">
        <v>57</v>
      </c>
      <c r="B81" s="62"/>
      <c r="C81" s="62"/>
      <c r="D81" s="62"/>
      <c r="E81" s="62"/>
      <c r="F81" s="62"/>
      <c r="G81" s="62"/>
      <c r="H81" s="62"/>
      <c r="I81" s="62"/>
      <c r="J81" s="62"/>
      <c r="L81" s="63" t="b">
        <f t="shared" si="16"/>
        <v>0</v>
      </c>
      <c r="M81" s="63" t="b">
        <f t="shared" si="13"/>
        <v>0</v>
      </c>
      <c r="N81" s="63" t="b">
        <f t="shared" si="10"/>
        <v>0</v>
      </c>
      <c r="O81" s="63" t="b">
        <f t="shared" si="17"/>
        <v>0</v>
      </c>
      <c r="P81" s="63" t="b">
        <f t="shared" si="11"/>
        <v>0</v>
      </c>
      <c r="Q81" s="63" t="b">
        <f t="shared" si="18"/>
        <v>0</v>
      </c>
      <c r="R81" s="63">
        <f t="shared" si="19"/>
        <v>0</v>
      </c>
      <c r="S81" s="63" t="b">
        <f t="shared" si="20"/>
        <v>0</v>
      </c>
      <c r="V81" s="63">
        <v>46</v>
      </c>
      <c r="W81" s="63">
        <f t="shared" si="14"/>
        <v>0</v>
      </c>
      <c r="X81" s="63">
        <f t="shared" si="15"/>
        <v>0</v>
      </c>
    </row>
    <row r="82" spans="1:24">
      <c r="A82" s="62" t="s">
        <v>58</v>
      </c>
      <c r="B82" s="62"/>
      <c r="C82" s="62"/>
      <c r="D82" s="62"/>
      <c r="E82" s="62"/>
      <c r="F82" s="62"/>
      <c r="G82" s="62"/>
      <c r="H82" s="62"/>
      <c r="I82" s="62"/>
      <c r="J82" s="62"/>
      <c r="L82" s="63" t="b">
        <f t="shared" si="16"/>
        <v>0</v>
      </c>
      <c r="M82" s="63" t="b">
        <f t="shared" si="13"/>
        <v>0</v>
      </c>
      <c r="N82" s="63" t="b">
        <f t="shared" si="10"/>
        <v>0</v>
      </c>
      <c r="O82" s="63" t="b">
        <f t="shared" si="17"/>
        <v>0</v>
      </c>
      <c r="P82" s="63" t="b">
        <f t="shared" si="11"/>
        <v>0</v>
      </c>
      <c r="Q82" s="63" t="b">
        <f t="shared" si="18"/>
        <v>0</v>
      </c>
      <c r="R82" s="63">
        <f t="shared" si="19"/>
        <v>0</v>
      </c>
      <c r="S82" s="63" t="b">
        <f t="shared" si="20"/>
        <v>0</v>
      </c>
      <c r="V82" s="63">
        <v>47</v>
      </c>
      <c r="W82" s="63">
        <f t="shared" si="14"/>
        <v>0</v>
      </c>
      <c r="X82" s="63">
        <f t="shared" si="15"/>
        <v>0</v>
      </c>
    </row>
    <row r="83" spans="1:24">
      <c r="A83" s="62" t="s">
        <v>59</v>
      </c>
      <c r="B83" s="62"/>
      <c r="C83" s="62"/>
      <c r="D83" s="62"/>
      <c r="E83" s="62"/>
      <c r="F83" s="62"/>
      <c r="G83" s="62"/>
      <c r="H83" s="62"/>
      <c r="I83" s="62"/>
      <c r="J83" s="62"/>
      <c r="L83" s="63" t="b">
        <f t="shared" si="16"/>
        <v>0</v>
      </c>
      <c r="M83" s="63" t="b">
        <f t="shared" si="13"/>
        <v>0</v>
      </c>
      <c r="N83" s="63" t="b">
        <f t="shared" si="10"/>
        <v>0</v>
      </c>
      <c r="O83" s="63" t="b">
        <f t="shared" si="17"/>
        <v>0</v>
      </c>
      <c r="P83" s="63" t="b">
        <f t="shared" si="11"/>
        <v>0</v>
      </c>
      <c r="Q83" s="63" t="b">
        <f t="shared" si="18"/>
        <v>0</v>
      </c>
      <c r="R83" s="63">
        <f t="shared" si="19"/>
        <v>0</v>
      </c>
      <c r="S83" s="63" t="b">
        <f t="shared" si="20"/>
        <v>0</v>
      </c>
      <c r="V83" s="63">
        <v>48</v>
      </c>
      <c r="W83" s="63">
        <f t="shared" si="14"/>
        <v>0</v>
      </c>
      <c r="X83" s="63">
        <f t="shared" si="15"/>
        <v>0</v>
      </c>
    </row>
    <row r="84" spans="1:24">
      <c r="A84" s="62" t="s">
        <v>60</v>
      </c>
      <c r="B84" s="62"/>
      <c r="C84" s="62"/>
      <c r="D84" s="62"/>
      <c r="E84" s="62"/>
      <c r="F84" s="62"/>
      <c r="G84" s="62"/>
      <c r="H84" s="62"/>
      <c r="I84" s="62"/>
      <c r="J84" s="62"/>
      <c r="L84" s="63" t="b">
        <f t="shared" si="16"/>
        <v>0</v>
      </c>
      <c r="M84" s="63" t="b">
        <f t="shared" si="13"/>
        <v>0</v>
      </c>
      <c r="N84" s="63" t="b">
        <f t="shared" si="10"/>
        <v>0</v>
      </c>
      <c r="O84" s="63" t="b">
        <f t="shared" si="17"/>
        <v>0</v>
      </c>
      <c r="P84" s="63" t="b">
        <f t="shared" si="11"/>
        <v>0</v>
      </c>
      <c r="Q84" s="63" t="b">
        <f t="shared" si="18"/>
        <v>0</v>
      </c>
      <c r="R84" s="63">
        <f t="shared" si="19"/>
        <v>0</v>
      </c>
      <c r="S84" s="63" t="b">
        <f t="shared" si="20"/>
        <v>0</v>
      </c>
      <c r="V84" s="63">
        <v>49</v>
      </c>
      <c r="W84" s="63">
        <f t="shared" si="14"/>
        <v>0</v>
      </c>
      <c r="X84" s="63">
        <f t="shared" si="15"/>
        <v>0</v>
      </c>
    </row>
    <row r="85" spans="1:24">
      <c r="A85" s="62" t="s">
        <v>61</v>
      </c>
      <c r="B85" s="62"/>
      <c r="C85" s="62"/>
      <c r="D85" s="62"/>
      <c r="E85" s="62"/>
      <c r="F85" s="62"/>
      <c r="G85" s="62"/>
      <c r="H85" s="62"/>
      <c r="I85" s="62"/>
      <c r="J85" s="62"/>
      <c r="L85" s="63" t="b">
        <f t="shared" si="16"/>
        <v>0</v>
      </c>
      <c r="M85" s="63" t="b">
        <f t="shared" si="13"/>
        <v>0</v>
      </c>
      <c r="N85" s="63" t="b">
        <f t="shared" si="10"/>
        <v>0</v>
      </c>
      <c r="O85" s="63" t="b">
        <f t="shared" si="17"/>
        <v>0</v>
      </c>
      <c r="P85" s="63" t="b">
        <f t="shared" si="11"/>
        <v>0</v>
      </c>
      <c r="Q85" s="63" t="b">
        <f t="shared" si="18"/>
        <v>0</v>
      </c>
      <c r="R85" s="63">
        <f t="shared" si="19"/>
        <v>0</v>
      </c>
      <c r="S85" s="63" t="b">
        <f t="shared" si="20"/>
        <v>0</v>
      </c>
      <c r="V85" s="63">
        <v>50</v>
      </c>
      <c r="W85" s="63">
        <f t="shared" si="14"/>
        <v>0</v>
      </c>
      <c r="X85" s="63">
        <f t="shared" si="15"/>
        <v>0</v>
      </c>
    </row>
    <row r="86" spans="1:24">
      <c r="A86" s="62" t="s">
        <v>62</v>
      </c>
      <c r="B86" s="62"/>
      <c r="C86" s="62"/>
      <c r="D86" s="62"/>
      <c r="E86" s="62"/>
      <c r="F86" s="62"/>
      <c r="G86" s="62"/>
      <c r="H86" s="62"/>
      <c r="I86" s="62"/>
      <c r="J86" s="62"/>
      <c r="L86" s="63" t="b">
        <f t="shared" si="16"/>
        <v>0</v>
      </c>
      <c r="M86" s="63" t="b">
        <f t="shared" si="13"/>
        <v>0</v>
      </c>
      <c r="N86" s="63" t="b">
        <f t="shared" si="10"/>
        <v>0</v>
      </c>
      <c r="O86" s="63" t="b">
        <f t="shared" si="17"/>
        <v>0</v>
      </c>
      <c r="P86" s="63" t="b">
        <f t="shared" si="11"/>
        <v>0</v>
      </c>
      <c r="Q86" s="63" t="b">
        <f t="shared" si="18"/>
        <v>0</v>
      </c>
      <c r="R86" s="63">
        <f t="shared" si="19"/>
        <v>0</v>
      </c>
      <c r="S86" s="63" t="b">
        <f t="shared" si="20"/>
        <v>0</v>
      </c>
      <c r="V86" s="63">
        <v>51</v>
      </c>
      <c r="W86" s="63">
        <f t="shared" si="14"/>
        <v>0</v>
      </c>
      <c r="X86" s="63">
        <f t="shared" si="15"/>
        <v>0</v>
      </c>
    </row>
    <row r="87" spans="1:24">
      <c r="A87" s="62" t="s">
        <v>63</v>
      </c>
      <c r="B87" s="62"/>
      <c r="C87" s="62"/>
      <c r="D87" s="62"/>
      <c r="E87" s="62"/>
      <c r="F87" s="62"/>
      <c r="G87" s="62"/>
      <c r="H87" s="62"/>
      <c r="I87" s="62"/>
      <c r="J87" s="62"/>
      <c r="L87" s="63" t="b">
        <f t="shared" si="16"/>
        <v>0</v>
      </c>
      <c r="M87" s="63" t="b">
        <f t="shared" si="13"/>
        <v>0</v>
      </c>
      <c r="N87" s="63" t="b">
        <f t="shared" si="10"/>
        <v>0</v>
      </c>
      <c r="O87" s="63" t="b">
        <f t="shared" si="17"/>
        <v>0</v>
      </c>
      <c r="P87" s="63" t="b">
        <f t="shared" si="11"/>
        <v>0</v>
      </c>
      <c r="Q87" s="63" t="b">
        <f t="shared" si="18"/>
        <v>0</v>
      </c>
      <c r="R87" s="63">
        <f t="shared" si="19"/>
        <v>0</v>
      </c>
      <c r="S87" s="63" t="b">
        <f t="shared" si="20"/>
        <v>0</v>
      </c>
      <c r="V87" s="63">
        <v>52</v>
      </c>
      <c r="W87" s="63">
        <f t="shared" si="14"/>
        <v>0</v>
      </c>
      <c r="X87" s="63">
        <f t="shared" si="15"/>
        <v>0</v>
      </c>
    </row>
    <row r="88" spans="1:24">
      <c r="A88" s="62" t="s">
        <v>64</v>
      </c>
      <c r="B88" s="62"/>
      <c r="C88" s="62"/>
      <c r="D88" s="62"/>
      <c r="E88" s="62"/>
      <c r="F88" s="62"/>
      <c r="G88" s="62"/>
      <c r="H88" s="62"/>
      <c r="I88" s="62"/>
      <c r="J88" s="62"/>
      <c r="L88" s="63" t="b">
        <f t="shared" si="16"/>
        <v>0</v>
      </c>
      <c r="M88" s="63" t="b">
        <f t="shared" si="13"/>
        <v>0</v>
      </c>
      <c r="N88" s="63" t="b">
        <f t="shared" si="10"/>
        <v>0</v>
      </c>
      <c r="O88" s="63" t="b">
        <f t="shared" si="17"/>
        <v>0</v>
      </c>
      <c r="P88" s="63" t="b">
        <f t="shared" si="11"/>
        <v>0</v>
      </c>
      <c r="Q88" s="63" t="b">
        <f t="shared" si="18"/>
        <v>0</v>
      </c>
      <c r="R88" s="63">
        <f t="shared" si="19"/>
        <v>0</v>
      </c>
      <c r="S88" s="63" t="b">
        <f t="shared" si="20"/>
        <v>0</v>
      </c>
      <c r="V88" s="63">
        <v>53</v>
      </c>
      <c r="W88" s="63">
        <f t="shared" si="14"/>
        <v>0</v>
      </c>
      <c r="X88" s="63">
        <f t="shared" si="15"/>
        <v>0</v>
      </c>
    </row>
    <row r="89" spans="1:24">
      <c r="A89" s="62" t="s">
        <v>65</v>
      </c>
      <c r="B89" s="62"/>
      <c r="C89" s="62"/>
      <c r="D89" s="62"/>
      <c r="E89" s="62"/>
      <c r="F89" s="62"/>
      <c r="G89" s="62"/>
      <c r="H89" s="62"/>
      <c r="I89" s="62"/>
      <c r="J89" s="62"/>
      <c r="L89" s="63" t="b">
        <f t="shared" si="16"/>
        <v>0</v>
      </c>
      <c r="M89" s="63" t="b">
        <f t="shared" si="13"/>
        <v>0</v>
      </c>
      <c r="N89" s="63" t="b">
        <f t="shared" si="10"/>
        <v>0</v>
      </c>
      <c r="O89" s="63" t="b">
        <f t="shared" si="17"/>
        <v>0</v>
      </c>
      <c r="P89" s="63" t="b">
        <f t="shared" si="11"/>
        <v>0</v>
      </c>
      <c r="Q89" s="63" t="b">
        <f t="shared" si="18"/>
        <v>0</v>
      </c>
      <c r="R89" s="63">
        <f t="shared" si="19"/>
        <v>0</v>
      </c>
      <c r="S89" s="63" t="b">
        <f t="shared" si="20"/>
        <v>0</v>
      </c>
      <c r="V89" s="63">
        <v>54</v>
      </c>
      <c r="W89" s="63">
        <f t="shared" si="14"/>
        <v>0</v>
      </c>
      <c r="X89" s="63">
        <f t="shared" si="15"/>
        <v>0</v>
      </c>
    </row>
    <row r="90" spans="1:24">
      <c r="A90" s="62" t="s">
        <v>66</v>
      </c>
      <c r="B90" s="62"/>
      <c r="C90" s="62"/>
      <c r="D90" s="62"/>
      <c r="E90" s="62"/>
      <c r="F90" s="62"/>
      <c r="G90" s="62"/>
      <c r="H90" s="62"/>
      <c r="I90" s="62"/>
      <c r="J90" s="62"/>
      <c r="L90" s="63" t="b">
        <f t="shared" si="16"/>
        <v>0</v>
      </c>
      <c r="M90" s="63" t="b">
        <f t="shared" si="13"/>
        <v>0</v>
      </c>
      <c r="N90" s="63" t="b">
        <f t="shared" si="10"/>
        <v>0</v>
      </c>
      <c r="O90" s="63" t="b">
        <f t="shared" si="17"/>
        <v>0</v>
      </c>
      <c r="P90" s="63" t="b">
        <f t="shared" si="11"/>
        <v>0</v>
      </c>
      <c r="Q90" s="63" t="b">
        <f t="shared" si="18"/>
        <v>0</v>
      </c>
      <c r="R90" s="63">
        <f t="shared" si="19"/>
        <v>0</v>
      </c>
      <c r="S90" s="63" t="b">
        <f t="shared" si="20"/>
        <v>0</v>
      </c>
      <c r="V90" s="63">
        <v>55</v>
      </c>
      <c r="W90" s="63">
        <f t="shared" si="14"/>
        <v>0</v>
      </c>
      <c r="X90" s="63">
        <f t="shared" si="15"/>
        <v>0</v>
      </c>
    </row>
    <row r="91" spans="1:24">
      <c r="A91" s="62" t="s">
        <v>67</v>
      </c>
      <c r="B91" s="62"/>
      <c r="C91" s="62"/>
      <c r="D91" s="62"/>
      <c r="E91" s="62"/>
      <c r="F91" s="62"/>
      <c r="G91" s="62"/>
      <c r="H91" s="62"/>
      <c r="I91" s="62"/>
      <c r="J91" s="62"/>
      <c r="L91" s="63" t="b">
        <f t="shared" si="16"/>
        <v>0</v>
      </c>
      <c r="M91" s="63" t="b">
        <f t="shared" si="13"/>
        <v>0</v>
      </c>
      <c r="N91" s="63" t="b">
        <f t="shared" si="10"/>
        <v>0</v>
      </c>
      <c r="O91" s="63" t="b">
        <f t="shared" si="17"/>
        <v>0</v>
      </c>
      <c r="P91" s="63" t="b">
        <f t="shared" si="11"/>
        <v>0</v>
      </c>
      <c r="Q91" s="63" t="b">
        <f t="shared" si="18"/>
        <v>0</v>
      </c>
      <c r="R91" s="63">
        <f t="shared" si="19"/>
        <v>0</v>
      </c>
      <c r="S91" s="63" t="b">
        <f t="shared" si="20"/>
        <v>0</v>
      </c>
      <c r="V91" s="63">
        <v>56</v>
      </c>
      <c r="W91" s="63">
        <f t="shared" si="14"/>
        <v>0</v>
      </c>
      <c r="X91" s="63">
        <f t="shared" si="15"/>
        <v>0</v>
      </c>
    </row>
    <row r="92" spans="1:24">
      <c r="A92" s="62" t="s">
        <v>68</v>
      </c>
      <c r="B92" s="62"/>
      <c r="C92" s="62"/>
      <c r="D92" s="62"/>
      <c r="E92" s="62"/>
      <c r="F92" s="62"/>
      <c r="G92" s="62"/>
      <c r="H92" s="62"/>
      <c r="I92" s="62"/>
      <c r="J92" s="62"/>
      <c r="L92" s="63" t="b">
        <f t="shared" si="16"/>
        <v>0</v>
      </c>
      <c r="M92" s="63" t="b">
        <f t="shared" si="13"/>
        <v>0</v>
      </c>
      <c r="N92" s="63" t="b">
        <f t="shared" si="10"/>
        <v>0</v>
      </c>
      <c r="O92" s="63" t="b">
        <f t="shared" si="17"/>
        <v>0</v>
      </c>
      <c r="P92" s="63" t="b">
        <f t="shared" si="11"/>
        <v>0</v>
      </c>
      <c r="Q92" s="63" t="b">
        <f t="shared" si="18"/>
        <v>0</v>
      </c>
      <c r="R92" s="63">
        <f t="shared" si="19"/>
        <v>0</v>
      </c>
      <c r="S92" s="63" t="b">
        <f t="shared" si="20"/>
        <v>0</v>
      </c>
      <c r="V92" s="63">
        <v>57</v>
      </c>
      <c r="W92" s="63">
        <f t="shared" si="14"/>
        <v>0</v>
      </c>
      <c r="X92" s="63">
        <f t="shared" si="15"/>
        <v>0</v>
      </c>
    </row>
    <row r="93" spans="1:24">
      <c r="A93" s="62" t="s">
        <v>69</v>
      </c>
      <c r="B93" s="62"/>
      <c r="C93" s="62"/>
      <c r="D93" s="62"/>
      <c r="E93" s="62"/>
      <c r="F93" s="62"/>
      <c r="G93" s="62"/>
      <c r="H93" s="62"/>
      <c r="I93" s="62"/>
      <c r="J93" s="62"/>
      <c r="L93" s="63" t="b">
        <f t="shared" si="16"/>
        <v>0</v>
      </c>
      <c r="M93" s="63" t="b">
        <f t="shared" si="13"/>
        <v>0</v>
      </c>
      <c r="N93" s="63" t="b">
        <f t="shared" si="10"/>
        <v>0</v>
      </c>
      <c r="O93" s="63" t="b">
        <f t="shared" si="17"/>
        <v>0</v>
      </c>
      <c r="P93" s="63" t="b">
        <f t="shared" si="11"/>
        <v>0</v>
      </c>
      <c r="Q93" s="63" t="b">
        <f t="shared" si="18"/>
        <v>0</v>
      </c>
      <c r="R93" s="63">
        <f t="shared" si="19"/>
        <v>0</v>
      </c>
      <c r="S93" s="63" t="b">
        <f t="shared" si="20"/>
        <v>0</v>
      </c>
      <c r="V93" s="63">
        <v>58</v>
      </c>
      <c r="W93" s="63">
        <f t="shared" si="14"/>
        <v>0</v>
      </c>
      <c r="X93" s="63">
        <f t="shared" si="15"/>
        <v>0</v>
      </c>
    </row>
    <row r="94" spans="1:24">
      <c r="A94" s="62" t="s">
        <v>70</v>
      </c>
      <c r="B94" s="62"/>
      <c r="C94" s="62"/>
      <c r="D94" s="62"/>
      <c r="E94" s="62"/>
      <c r="F94" s="62"/>
      <c r="G94" s="62"/>
      <c r="H94" s="62"/>
      <c r="I94" s="62"/>
      <c r="J94" s="62"/>
      <c r="L94" s="63" t="b">
        <f t="shared" si="16"/>
        <v>0</v>
      </c>
      <c r="M94" s="63" t="b">
        <f t="shared" si="13"/>
        <v>0</v>
      </c>
      <c r="N94" s="63" t="b">
        <f t="shared" si="10"/>
        <v>0</v>
      </c>
      <c r="O94" s="63" t="b">
        <f t="shared" si="17"/>
        <v>0</v>
      </c>
      <c r="P94" s="63" t="b">
        <f t="shared" si="11"/>
        <v>0</v>
      </c>
      <c r="Q94" s="63" t="b">
        <f t="shared" si="18"/>
        <v>0</v>
      </c>
      <c r="R94" s="63">
        <f t="shared" si="19"/>
        <v>0</v>
      </c>
      <c r="S94" s="63" t="b">
        <f t="shared" si="20"/>
        <v>0</v>
      </c>
      <c r="V94" s="63">
        <v>59</v>
      </c>
      <c r="W94" s="63">
        <f t="shared" si="14"/>
        <v>0</v>
      </c>
      <c r="X94" s="63">
        <f t="shared" si="15"/>
        <v>0</v>
      </c>
    </row>
    <row r="95" spans="1:24">
      <c r="A95" s="62" t="s">
        <v>71</v>
      </c>
      <c r="B95" s="62"/>
      <c r="C95" s="62"/>
      <c r="D95" s="62"/>
      <c r="E95" s="62"/>
      <c r="F95" s="62"/>
      <c r="G95" s="62"/>
      <c r="H95" s="62"/>
      <c r="I95" s="62"/>
      <c r="J95" s="62"/>
      <c r="L95" s="63" t="b">
        <f t="shared" si="16"/>
        <v>0</v>
      </c>
      <c r="M95" s="63" t="b">
        <f t="shared" si="13"/>
        <v>0</v>
      </c>
      <c r="N95" s="63" t="b">
        <f t="shared" si="10"/>
        <v>0</v>
      </c>
      <c r="O95" s="63" t="b">
        <f t="shared" si="17"/>
        <v>0</v>
      </c>
      <c r="P95" s="63" t="b">
        <f t="shared" si="11"/>
        <v>0</v>
      </c>
      <c r="Q95" s="63" t="b">
        <f t="shared" si="18"/>
        <v>0</v>
      </c>
      <c r="R95" s="63">
        <f t="shared" si="19"/>
        <v>0</v>
      </c>
      <c r="S95" s="63" t="b">
        <f t="shared" si="20"/>
        <v>0</v>
      </c>
      <c r="V95" s="63">
        <v>60</v>
      </c>
      <c r="W95" s="63">
        <f t="shared" si="14"/>
        <v>0</v>
      </c>
      <c r="X95" s="63">
        <f t="shared" si="15"/>
        <v>0</v>
      </c>
    </row>
    <row r="96" spans="1:24">
      <c r="A96" s="62" t="s">
        <v>72</v>
      </c>
      <c r="B96" s="62"/>
      <c r="C96" s="62"/>
      <c r="D96" s="62"/>
      <c r="E96" s="62"/>
      <c r="F96" s="62"/>
      <c r="G96" s="62"/>
      <c r="H96" s="62"/>
      <c r="I96" s="62"/>
      <c r="J96" s="62"/>
      <c r="L96" s="63" t="b">
        <f t="shared" si="16"/>
        <v>0</v>
      </c>
      <c r="M96" s="63" t="b">
        <f t="shared" si="13"/>
        <v>0</v>
      </c>
      <c r="N96" s="63" t="b">
        <f t="shared" si="10"/>
        <v>0</v>
      </c>
      <c r="O96" s="63" t="b">
        <f t="shared" si="17"/>
        <v>0</v>
      </c>
      <c r="P96" s="63" t="b">
        <f t="shared" si="11"/>
        <v>0</v>
      </c>
      <c r="Q96" s="63" t="b">
        <f t="shared" si="18"/>
        <v>0</v>
      </c>
      <c r="R96" s="63">
        <f t="shared" si="19"/>
        <v>0</v>
      </c>
      <c r="S96" s="63" t="b">
        <f t="shared" si="20"/>
        <v>0</v>
      </c>
      <c r="V96" s="63">
        <v>61</v>
      </c>
      <c r="W96" s="63">
        <f t="shared" si="14"/>
        <v>0</v>
      </c>
      <c r="X96" s="63">
        <f t="shared" si="15"/>
        <v>0</v>
      </c>
    </row>
    <row r="97" spans="1:24">
      <c r="A97" s="62" t="s">
        <v>73</v>
      </c>
      <c r="B97" s="62"/>
      <c r="C97" s="62"/>
      <c r="D97" s="62"/>
      <c r="E97" s="62"/>
      <c r="F97" s="62"/>
      <c r="G97" s="62"/>
      <c r="H97" s="62"/>
      <c r="I97" s="62"/>
      <c r="J97" s="62"/>
      <c r="L97" s="63" t="b">
        <f t="shared" si="16"/>
        <v>0</v>
      </c>
      <c r="M97" s="63" t="b">
        <f t="shared" si="13"/>
        <v>0</v>
      </c>
      <c r="N97" s="63" t="b">
        <f t="shared" si="10"/>
        <v>0</v>
      </c>
      <c r="O97" s="63" t="b">
        <f t="shared" si="17"/>
        <v>0</v>
      </c>
      <c r="P97" s="63" t="b">
        <f t="shared" si="11"/>
        <v>0</v>
      </c>
      <c r="Q97" s="63" t="b">
        <f t="shared" si="18"/>
        <v>0</v>
      </c>
      <c r="R97" s="63">
        <f t="shared" si="19"/>
        <v>0</v>
      </c>
      <c r="S97" s="63" t="b">
        <f t="shared" si="20"/>
        <v>0</v>
      </c>
      <c r="V97" s="63">
        <v>62</v>
      </c>
      <c r="W97" s="63">
        <f t="shared" si="14"/>
        <v>0</v>
      </c>
      <c r="X97" s="63">
        <f t="shared" si="15"/>
        <v>0</v>
      </c>
    </row>
    <row r="98" spans="1:24">
      <c r="A98" s="62" t="s">
        <v>74</v>
      </c>
      <c r="B98" s="62"/>
      <c r="C98" s="62"/>
      <c r="D98" s="62"/>
      <c r="E98" s="62"/>
      <c r="F98" s="62"/>
      <c r="G98" s="62"/>
      <c r="H98" s="62"/>
      <c r="I98" s="62"/>
      <c r="J98" s="62"/>
      <c r="L98" s="63" t="b">
        <f t="shared" si="16"/>
        <v>0</v>
      </c>
      <c r="M98" s="63" t="b">
        <f t="shared" si="13"/>
        <v>0</v>
      </c>
      <c r="N98" s="63" t="b">
        <f t="shared" si="10"/>
        <v>0</v>
      </c>
      <c r="O98" s="63" t="b">
        <f t="shared" si="17"/>
        <v>0</v>
      </c>
      <c r="P98" s="63" t="b">
        <f t="shared" si="11"/>
        <v>0</v>
      </c>
      <c r="Q98" s="63" t="b">
        <f t="shared" si="18"/>
        <v>0</v>
      </c>
      <c r="R98" s="63">
        <f t="shared" si="19"/>
        <v>0</v>
      </c>
      <c r="S98" s="63" t="b">
        <f t="shared" si="20"/>
        <v>0</v>
      </c>
      <c r="V98" s="63">
        <v>63</v>
      </c>
      <c r="W98" s="63">
        <f t="shared" si="14"/>
        <v>0</v>
      </c>
      <c r="X98" s="63">
        <f t="shared" si="15"/>
        <v>0</v>
      </c>
    </row>
    <row r="99" spans="1:24">
      <c r="A99" s="62" t="s">
        <v>75</v>
      </c>
      <c r="B99" s="62"/>
      <c r="C99" s="62"/>
      <c r="D99" s="62"/>
      <c r="E99" s="62"/>
      <c r="F99" s="62"/>
      <c r="G99" s="62"/>
      <c r="H99" s="62"/>
      <c r="I99" s="62"/>
      <c r="J99" s="62"/>
      <c r="L99" s="63" t="b">
        <f t="shared" si="16"/>
        <v>0</v>
      </c>
      <c r="M99" s="63" t="b">
        <f t="shared" si="13"/>
        <v>0</v>
      </c>
      <c r="N99" s="63" t="b">
        <f t="shared" si="10"/>
        <v>0</v>
      </c>
      <c r="O99" s="63" t="b">
        <f t="shared" si="17"/>
        <v>0</v>
      </c>
      <c r="P99" s="63" t="b">
        <f t="shared" si="11"/>
        <v>0</v>
      </c>
      <c r="Q99" s="63" t="b">
        <f t="shared" si="18"/>
        <v>0</v>
      </c>
      <c r="R99" s="63">
        <f t="shared" si="19"/>
        <v>0</v>
      </c>
      <c r="S99" s="63" t="b">
        <f t="shared" si="20"/>
        <v>0</v>
      </c>
      <c r="V99" s="63">
        <v>64</v>
      </c>
      <c r="W99" s="63">
        <f t="shared" si="14"/>
        <v>0</v>
      </c>
      <c r="X99" s="63">
        <f t="shared" si="15"/>
        <v>0</v>
      </c>
    </row>
    <row r="100" spans="1:24">
      <c r="A100" s="62" t="s">
        <v>288</v>
      </c>
      <c r="B100" s="62"/>
      <c r="C100" s="62"/>
      <c r="D100" s="62"/>
      <c r="E100" s="62"/>
      <c r="F100" s="62"/>
      <c r="G100" s="62"/>
      <c r="H100" s="62"/>
      <c r="I100" s="62"/>
      <c r="J100" s="62"/>
      <c r="L100" s="63" t="b">
        <f t="shared" ref="L100:L131" si="21">AND(B100&lt;&gt;"",C100&lt;&gt;"",OR(D100&lt;&gt;"",E100&lt;&gt;"",F100&lt;&gt;""),H100&gt;9999,I100&lt;&gt;"",J100&gt;0)</f>
        <v>0</v>
      </c>
      <c r="M100" s="63" t="b">
        <f t="shared" si="13"/>
        <v>0</v>
      </c>
      <c r="N100" s="63" t="b">
        <f t="shared" si="10"/>
        <v>0</v>
      </c>
      <c r="O100" s="63" t="b">
        <f t="shared" ref="O100:O131" si="22">AND(COUNTIF(PLZlkr,H100)&gt;0,L100)</f>
        <v>0</v>
      </c>
      <c r="P100" s="63" t="b">
        <f t="shared" si="11"/>
        <v>0</v>
      </c>
      <c r="Q100" s="63" t="b">
        <f t="shared" ref="Q100:Q131" si="23">COUNTIF(PLZnachbarn,H100)&gt;0</f>
        <v>0</v>
      </c>
      <c r="R100" s="63">
        <f t="shared" ref="R100:R131" si="24">IF(Q100,R99+1,R99)</f>
        <v>0</v>
      </c>
      <c r="S100" s="63" t="b">
        <f t="shared" ref="S100:S131" si="25">OR(P100,IF(R100&lt;=AnzahlNachbarn,Q100))</f>
        <v>0</v>
      </c>
      <c r="V100" s="63">
        <v>65</v>
      </c>
      <c r="W100" s="63">
        <f t="shared" si="14"/>
        <v>0</v>
      </c>
      <c r="X100" s="63">
        <f t="shared" si="15"/>
        <v>0</v>
      </c>
    </row>
    <row r="101" spans="1:24">
      <c r="A101" s="62" t="s">
        <v>289</v>
      </c>
      <c r="B101" s="62"/>
      <c r="C101" s="62"/>
      <c r="D101" s="62"/>
      <c r="E101" s="62"/>
      <c r="F101" s="62"/>
      <c r="G101" s="62"/>
      <c r="H101" s="62"/>
      <c r="I101" s="62"/>
      <c r="J101" s="62"/>
      <c r="L101" s="63" t="b">
        <f t="shared" si="21"/>
        <v>0</v>
      </c>
      <c r="M101" s="63" t="b">
        <f t="shared" si="13"/>
        <v>0</v>
      </c>
      <c r="N101" s="63" t="b">
        <f t="shared" ref="N101:N164" si="26">AND(L101,M101)</f>
        <v>0</v>
      </c>
      <c r="O101" s="63" t="b">
        <f t="shared" si="22"/>
        <v>0</v>
      </c>
      <c r="P101" s="63" t="b">
        <f t="shared" ref="P101:P164" si="27">AND(O101,N101)</f>
        <v>0</v>
      </c>
      <c r="Q101" s="63" t="b">
        <f t="shared" si="23"/>
        <v>0</v>
      </c>
      <c r="R101" s="63">
        <f t="shared" si="24"/>
        <v>0</v>
      </c>
      <c r="S101" s="63" t="b">
        <f t="shared" si="25"/>
        <v>0</v>
      </c>
      <c r="V101" s="63">
        <v>66</v>
      </c>
      <c r="W101" s="63">
        <f t="shared" si="14"/>
        <v>0</v>
      </c>
      <c r="X101" s="63">
        <f t="shared" si="15"/>
        <v>0</v>
      </c>
    </row>
    <row r="102" spans="1:24">
      <c r="A102" s="62" t="s">
        <v>290</v>
      </c>
      <c r="B102" s="62"/>
      <c r="C102" s="62"/>
      <c r="D102" s="62"/>
      <c r="E102" s="62"/>
      <c r="F102" s="62"/>
      <c r="G102" s="62"/>
      <c r="H102" s="62"/>
      <c r="I102" s="62"/>
      <c r="J102" s="62"/>
      <c r="L102" s="63" t="b">
        <f t="shared" si="21"/>
        <v>0</v>
      </c>
      <c r="M102" s="63" t="b">
        <f t="shared" si="13"/>
        <v>0</v>
      </c>
      <c r="N102" s="63" t="b">
        <f t="shared" si="26"/>
        <v>0</v>
      </c>
      <c r="O102" s="63" t="b">
        <f t="shared" si="22"/>
        <v>0</v>
      </c>
      <c r="P102" s="63" t="b">
        <f t="shared" si="27"/>
        <v>0</v>
      </c>
      <c r="Q102" s="63" t="b">
        <f t="shared" si="23"/>
        <v>0</v>
      </c>
      <c r="R102" s="63">
        <f t="shared" si="24"/>
        <v>0</v>
      </c>
      <c r="S102" s="63" t="b">
        <f t="shared" si="25"/>
        <v>0</v>
      </c>
      <c r="V102" s="63">
        <v>67</v>
      </c>
      <c r="W102" s="63">
        <f t="shared" si="14"/>
        <v>0</v>
      </c>
      <c r="X102" s="63">
        <f t="shared" si="15"/>
        <v>0</v>
      </c>
    </row>
    <row r="103" spans="1:24">
      <c r="A103" s="62" t="s">
        <v>291</v>
      </c>
      <c r="B103" s="62"/>
      <c r="C103" s="62"/>
      <c r="D103" s="62"/>
      <c r="E103" s="62"/>
      <c r="F103" s="62"/>
      <c r="G103" s="62"/>
      <c r="H103" s="62"/>
      <c r="I103" s="62"/>
      <c r="J103" s="62"/>
      <c r="L103" s="63" t="b">
        <f t="shared" si="21"/>
        <v>0</v>
      </c>
      <c r="M103" s="63" t="b">
        <f t="shared" si="13"/>
        <v>0</v>
      </c>
      <c r="N103" s="63" t="b">
        <f t="shared" si="26"/>
        <v>0</v>
      </c>
      <c r="O103" s="63" t="b">
        <f t="shared" si="22"/>
        <v>0</v>
      </c>
      <c r="P103" s="63" t="b">
        <f t="shared" si="27"/>
        <v>0</v>
      </c>
      <c r="Q103" s="63" t="b">
        <f t="shared" si="23"/>
        <v>0</v>
      </c>
      <c r="R103" s="63">
        <f t="shared" si="24"/>
        <v>0</v>
      </c>
      <c r="S103" s="63" t="b">
        <f t="shared" si="25"/>
        <v>0</v>
      </c>
      <c r="V103" s="63">
        <v>68</v>
      </c>
      <c r="W103" s="63">
        <f t="shared" si="14"/>
        <v>0</v>
      </c>
      <c r="X103" s="63">
        <f t="shared" si="15"/>
        <v>0</v>
      </c>
    </row>
    <row r="104" spans="1:24">
      <c r="A104" s="62" t="s">
        <v>292</v>
      </c>
      <c r="B104" s="62"/>
      <c r="C104" s="62"/>
      <c r="D104" s="62"/>
      <c r="E104" s="62"/>
      <c r="F104" s="62"/>
      <c r="G104" s="62"/>
      <c r="H104" s="62"/>
      <c r="I104" s="62"/>
      <c r="J104" s="62"/>
      <c r="L104" s="63" t="b">
        <f t="shared" si="21"/>
        <v>0</v>
      </c>
      <c r="M104" s="63" t="b">
        <f t="shared" si="13"/>
        <v>0</v>
      </c>
      <c r="N104" s="63" t="b">
        <f t="shared" si="26"/>
        <v>0</v>
      </c>
      <c r="O104" s="63" t="b">
        <f t="shared" si="22"/>
        <v>0</v>
      </c>
      <c r="P104" s="63" t="b">
        <f t="shared" si="27"/>
        <v>0</v>
      </c>
      <c r="Q104" s="63" t="b">
        <f t="shared" si="23"/>
        <v>0</v>
      </c>
      <c r="R104" s="63">
        <f t="shared" si="24"/>
        <v>0</v>
      </c>
      <c r="S104" s="63" t="b">
        <f t="shared" si="25"/>
        <v>0</v>
      </c>
      <c r="V104" s="63">
        <v>69</v>
      </c>
      <c r="W104" s="63">
        <f t="shared" si="14"/>
        <v>0</v>
      </c>
      <c r="X104" s="63">
        <f t="shared" si="15"/>
        <v>0</v>
      </c>
    </row>
    <row r="105" spans="1:24">
      <c r="A105" s="62" t="s">
        <v>293</v>
      </c>
      <c r="B105" s="62"/>
      <c r="C105" s="62"/>
      <c r="D105" s="62"/>
      <c r="E105" s="62"/>
      <c r="F105" s="62"/>
      <c r="G105" s="62"/>
      <c r="H105" s="62"/>
      <c r="I105" s="62"/>
      <c r="J105" s="62"/>
      <c r="L105" s="63" t="b">
        <f t="shared" si="21"/>
        <v>0</v>
      </c>
      <c r="M105" s="63" t="b">
        <f t="shared" si="13"/>
        <v>0</v>
      </c>
      <c r="N105" s="63" t="b">
        <f t="shared" si="26"/>
        <v>0</v>
      </c>
      <c r="O105" s="63" t="b">
        <f t="shared" si="22"/>
        <v>0</v>
      </c>
      <c r="P105" s="63" t="b">
        <f t="shared" si="27"/>
        <v>0</v>
      </c>
      <c r="Q105" s="63" t="b">
        <f t="shared" si="23"/>
        <v>0</v>
      </c>
      <c r="R105" s="63">
        <f t="shared" si="24"/>
        <v>0</v>
      </c>
      <c r="S105" s="63" t="b">
        <f t="shared" si="25"/>
        <v>0</v>
      </c>
      <c r="V105" s="63">
        <v>70</v>
      </c>
      <c r="W105" s="63">
        <f t="shared" si="14"/>
        <v>0</v>
      </c>
      <c r="X105" s="63">
        <f t="shared" si="15"/>
        <v>0</v>
      </c>
    </row>
    <row r="106" spans="1:24">
      <c r="A106" s="62" t="s">
        <v>294</v>
      </c>
      <c r="B106" s="62"/>
      <c r="C106" s="62"/>
      <c r="D106" s="62"/>
      <c r="E106" s="62"/>
      <c r="F106" s="62"/>
      <c r="G106" s="62"/>
      <c r="H106" s="62"/>
      <c r="I106" s="62"/>
      <c r="J106" s="62"/>
      <c r="L106" s="63" t="b">
        <f t="shared" si="21"/>
        <v>0</v>
      </c>
      <c r="M106" s="63" t="b">
        <f t="shared" si="13"/>
        <v>0</v>
      </c>
      <c r="N106" s="63" t="b">
        <f t="shared" si="26"/>
        <v>0</v>
      </c>
      <c r="O106" s="63" t="b">
        <f t="shared" si="22"/>
        <v>0</v>
      </c>
      <c r="P106" s="63" t="b">
        <f t="shared" si="27"/>
        <v>0</v>
      </c>
      <c r="Q106" s="63" t="b">
        <f t="shared" si="23"/>
        <v>0</v>
      </c>
      <c r="R106" s="63">
        <f t="shared" si="24"/>
        <v>0</v>
      </c>
      <c r="S106" s="63" t="b">
        <f t="shared" si="25"/>
        <v>0</v>
      </c>
      <c r="V106" s="63">
        <v>71</v>
      </c>
      <c r="W106" s="63">
        <f t="shared" si="14"/>
        <v>0</v>
      </c>
      <c r="X106" s="63">
        <f t="shared" si="15"/>
        <v>0</v>
      </c>
    </row>
    <row r="107" spans="1:24">
      <c r="A107" s="62" t="s">
        <v>295</v>
      </c>
      <c r="B107" s="62"/>
      <c r="C107" s="62"/>
      <c r="D107" s="62"/>
      <c r="E107" s="62"/>
      <c r="F107" s="62"/>
      <c r="G107" s="62"/>
      <c r="H107" s="62"/>
      <c r="I107" s="62"/>
      <c r="J107" s="62"/>
      <c r="L107" s="63" t="b">
        <f t="shared" si="21"/>
        <v>0</v>
      </c>
      <c r="M107" s="63" t="b">
        <f t="shared" si="13"/>
        <v>0</v>
      </c>
      <c r="N107" s="63" t="b">
        <f t="shared" si="26"/>
        <v>0</v>
      </c>
      <c r="O107" s="63" t="b">
        <f t="shared" si="22"/>
        <v>0</v>
      </c>
      <c r="P107" s="63" t="b">
        <f t="shared" si="27"/>
        <v>0</v>
      </c>
      <c r="Q107" s="63" t="b">
        <f t="shared" si="23"/>
        <v>0</v>
      </c>
      <c r="R107" s="63">
        <f t="shared" si="24"/>
        <v>0</v>
      </c>
      <c r="S107" s="63" t="b">
        <f t="shared" si="25"/>
        <v>0</v>
      </c>
      <c r="V107" s="63">
        <v>72</v>
      </c>
      <c r="W107" s="63">
        <f t="shared" si="14"/>
        <v>0</v>
      </c>
      <c r="X107" s="63">
        <f t="shared" si="15"/>
        <v>0</v>
      </c>
    </row>
    <row r="108" spans="1:24">
      <c r="A108" s="62" t="s">
        <v>296</v>
      </c>
      <c r="B108" s="62"/>
      <c r="C108" s="62"/>
      <c r="D108" s="62"/>
      <c r="E108" s="62"/>
      <c r="F108" s="62"/>
      <c r="G108" s="62"/>
      <c r="H108" s="62"/>
      <c r="I108" s="62"/>
      <c r="J108" s="62"/>
      <c r="L108" s="63" t="b">
        <f t="shared" si="21"/>
        <v>0</v>
      </c>
      <c r="M108" s="63" t="b">
        <f t="shared" si="13"/>
        <v>0</v>
      </c>
      <c r="N108" s="63" t="b">
        <f t="shared" si="26"/>
        <v>0</v>
      </c>
      <c r="O108" s="63" t="b">
        <f t="shared" si="22"/>
        <v>0</v>
      </c>
      <c r="P108" s="63" t="b">
        <f t="shared" si="27"/>
        <v>0</v>
      </c>
      <c r="Q108" s="63" t="b">
        <f t="shared" si="23"/>
        <v>0</v>
      </c>
      <c r="R108" s="63">
        <f t="shared" si="24"/>
        <v>0</v>
      </c>
      <c r="S108" s="63" t="b">
        <f t="shared" si="25"/>
        <v>0</v>
      </c>
      <c r="V108" s="63">
        <v>73</v>
      </c>
      <c r="W108" s="63">
        <f t="shared" si="14"/>
        <v>0</v>
      </c>
      <c r="X108" s="63">
        <f t="shared" si="15"/>
        <v>0</v>
      </c>
    </row>
    <row r="109" spans="1:24">
      <c r="A109" s="62" t="s">
        <v>297</v>
      </c>
      <c r="B109" s="62"/>
      <c r="C109" s="62"/>
      <c r="D109" s="62"/>
      <c r="E109" s="62"/>
      <c r="F109" s="62"/>
      <c r="G109" s="62"/>
      <c r="H109" s="62"/>
      <c r="I109" s="62"/>
      <c r="J109" s="62"/>
      <c r="L109" s="63" t="b">
        <f t="shared" si="21"/>
        <v>0</v>
      </c>
      <c r="M109" s="63" t="b">
        <f t="shared" si="13"/>
        <v>0</v>
      </c>
      <c r="N109" s="63" t="b">
        <f t="shared" si="26"/>
        <v>0</v>
      </c>
      <c r="O109" s="63" t="b">
        <f t="shared" si="22"/>
        <v>0</v>
      </c>
      <c r="P109" s="63" t="b">
        <f t="shared" si="27"/>
        <v>0</v>
      </c>
      <c r="Q109" s="63" t="b">
        <f t="shared" si="23"/>
        <v>0</v>
      </c>
      <c r="R109" s="63">
        <f t="shared" si="24"/>
        <v>0</v>
      </c>
      <c r="S109" s="63" t="b">
        <f t="shared" si="25"/>
        <v>0</v>
      </c>
      <c r="V109" s="63">
        <v>74</v>
      </c>
      <c r="W109" s="63">
        <f t="shared" si="14"/>
        <v>0</v>
      </c>
      <c r="X109" s="63">
        <f t="shared" si="15"/>
        <v>0</v>
      </c>
    </row>
    <row r="110" spans="1:24">
      <c r="A110" s="62" t="s">
        <v>298</v>
      </c>
      <c r="B110" s="62"/>
      <c r="C110" s="62"/>
      <c r="D110" s="62"/>
      <c r="E110" s="62"/>
      <c r="F110" s="62"/>
      <c r="G110" s="62"/>
      <c r="H110" s="62"/>
      <c r="I110" s="62"/>
      <c r="J110" s="62"/>
      <c r="L110" s="63" t="b">
        <f t="shared" si="21"/>
        <v>0</v>
      </c>
      <c r="M110" s="63" t="b">
        <f t="shared" si="13"/>
        <v>0</v>
      </c>
      <c r="N110" s="63" t="b">
        <f t="shared" si="26"/>
        <v>0</v>
      </c>
      <c r="O110" s="63" t="b">
        <f t="shared" si="22"/>
        <v>0</v>
      </c>
      <c r="P110" s="63" t="b">
        <f t="shared" si="27"/>
        <v>0</v>
      </c>
      <c r="Q110" s="63" t="b">
        <f t="shared" si="23"/>
        <v>0</v>
      </c>
      <c r="R110" s="63">
        <f t="shared" si="24"/>
        <v>0</v>
      </c>
      <c r="S110" s="63" t="b">
        <f t="shared" si="25"/>
        <v>0</v>
      </c>
      <c r="V110" s="63">
        <v>75</v>
      </c>
      <c r="W110" s="63">
        <f t="shared" si="14"/>
        <v>0</v>
      </c>
      <c r="X110" s="63">
        <f t="shared" si="15"/>
        <v>0</v>
      </c>
    </row>
    <row r="111" spans="1:24">
      <c r="A111" s="62" t="s">
        <v>299</v>
      </c>
      <c r="B111" s="62"/>
      <c r="C111" s="62"/>
      <c r="D111" s="62"/>
      <c r="E111" s="62"/>
      <c r="F111" s="62"/>
      <c r="G111" s="62"/>
      <c r="H111" s="62"/>
      <c r="I111" s="62"/>
      <c r="J111" s="62"/>
      <c r="L111" s="63" t="b">
        <f t="shared" si="21"/>
        <v>0</v>
      </c>
      <c r="M111" s="63" t="b">
        <f t="shared" si="13"/>
        <v>0</v>
      </c>
      <c r="N111" s="63" t="b">
        <f t="shared" si="26"/>
        <v>0</v>
      </c>
      <c r="O111" s="63" t="b">
        <f t="shared" si="22"/>
        <v>0</v>
      </c>
      <c r="P111" s="63" t="b">
        <f t="shared" si="27"/>
        <v>0</v>
      </c>
      <c r="Q111" s="63" t="b">
        <f t="shared" si="23"/>
        <v>0</v>
      </c>
      <c r="R111" s="63">
        <f t="shared" si="24"/>
        <v>0</v>
      </c>
      <c r="S111" s="63" t="b">
        <f t="shared" si="25"/>
        <v>0</v>
      </c>
      <c r="V111" s="63">
        <v>76</v>
      </c>
      <c r="W111" s="63">
        <f t="shared" si="14"/>
        <v>0</v>
      </c>
      <c r="X111" s="63">
        <f t="shared" si="15"/>
        <v>0</v>
      </c>
    </row>
    <row r="112" spans="1:24">
      <c r="A112" s="62" t="s">
        <v>300</v>
      </c>
      <c r="B112" s="62"/>
      <c r="C112" s="62"/>
      <c r="D112" s="62"/>
      <c r="E112" s="62"/>
      <c r="F112" s="62"/>
      <c r="G112" s="62"/>
      <c r="H112" s="62"/>
      <c r="I112" s="62"/>
      <c r="J112" s="62"/>
      <c r="L112" s="63" t="b">
        <f t="shared" si="21"/>
        <v>0</v>
      </c>
      <c r="M112" s="63" t="b">
        <f t="shared" si="13"/>
        <v>0</v>
      </c>
      <c r="N112" s="63" t="b">
        <f t="shared" si="26"/>
        <v>0</v>
      </c>
      <c r="O112" s="63" t="b">
        <f t="shared" si="22"/>
        <v>0</v>
      </c>
      <c r="P112" s="63" t="b">
        <f t="shared" si="27"/>
        <v>0</v>
      </c>
      <c r="Q112" s="63" t="b">
        <f t="shared" si="23"/>
        <v>0</v>
      </c>
      <c r="R112" s="63">
        <f t="shared" si="24"/>
        <v>0</v>
      </c>
      <c r="S112" s="63" t="b">
        <f t="shared" si="25"/>
        <v>0</v>
      </c>
      <c r="V112" s="63">
        <v>77</v>
      </c>
      <c r="W112" s="63">
        <f t="shared" si="14"/>
        <v>0</v>
      </c>
      <c r="X112" s="63">
        <f t="shared" si="15"/>
        <v>0</v>
      </c>
    </row>
    <row r="113" spans="1:24">
      <c r="A113" s="62" t="s">
        <v>301</v>
      </c>
      <c r="B113" s="62"/>
      <c r="C113" s="62"/>
      <c r="D113" s="62"/>
      <c r="E113" s="62"/>
      <c r="F113" s="62"/>
      <c r="G113" s="62"/>
      <c r="H113" s="62"/>
      <c r="I113" s="62"/>
      <c r="J113" s="62"/>
      <c r="L113" s="63" t="b">
        <f t="shared" si="21"/>
        <v>0</v>
      </c>
      <c r="M113" s="63" t="b">
        <f t="shared" si="13"/>
        <v>0</v>
      </c>
      <c r="N113" s="63" t="b">
        <f t="shared" si="26"/>
        <v>0</v>
      </c>
      <c r="O113" s="63" t="b">
        <f t="shared" si="22"/>
        <v>0</v>
      </c>
      <c r="P113" s="63" t="b">
        <f t="shared" si="27"/>
        <v>0</v>
      </c>
      <c r="Q113" s="63" t="b">
        <f t="shared" si="23"/>
        <v>0</v>
      </c>
      <c r="R113" s="63">
        <f t="shared" si="24"/>
        <v>0</v>
      </c>
      <c r="S113" s="63" t="b">
        <f t="shared" si="25"/>
        <v>0</v>
      </c>
      <c r="V113" s="63">
        <v>78</v>
      </c>
      <c r="W113" s="63">
        <f t="shared" si="14"/>
        <v>0</v>
      </c>
      <c r="X113" s="63">
        <f t="shared" si="15"/>
        <v>0</v>
      </c>
    </row>
    <row r="114" spans="1:24">
      <c r="A114" s="62" t="s">
        <v>302</v>
      </c>
      <c r="B114" s="62"/>
      <c r="C114" s="62"/>
      <c r="D114" s="62"/>
      <c r="E114" s="62"/>
      <c r="F114" s="62"/>
      <c r="G114" s="62"/>
      <c r="H114" s="62"/>
      <c r="I114" s="62"/>
      <c r="J114" s="62"/>
      <c r="L114" s="63" t="b">
        <f t="shared" si="21"/>
        <v>0</v>
      </c>
      <c r="M114" s="63" t="b">
        <f t="shared" si="13"/>
        <v>0</v>
      </c>
      <c r="N114" s="63" t="b">
        <f t="shared" si="26"/>
        <v>0</v>
      </c>
      <c r="O114" s="63" t="b">
        <f t="shared" si="22"/>
        <v>0</v>
      </c>
      <c r="P114" s="63" t="b">
        <f t="shared" si="27"/>
        <v>0</v>
      </c>
      <c r="Q114" s="63" t="b">
        <f t="shared" si="23"/>
        <v>0</v>
      </c>
      <c r="R114" s="63">
        <f t="shared" si="24"/>
        <v>0</v>
      </c>
      <c r="S114" s="63" t="b">
        <f t="shared" si="25"/>
        <v>0</v>
      </c>
      <c r="V114" s="63">
        <v>79</v>
      </c>
      <c r="W114" s="63">
        <f t="shared" si="14"/>
        <v>0</v>
      </c>
      <c r="X114" s="63">
        <f t="shared" si="15"/>
        <v>0</v>
      </c>
    </row>
    <row r="115" spans="1:24">
      <c r="A115" s="62" t="s">
        <v>303</v>
      </c>
      <c r="B115" s="62"/>
      <c r="C115" s="62"/>
      <c r="D115" s="62"/>
      <c r="E115" s="62"/>
      <c r="F115" s="62"/>
      <c r="G115" s="62"/>
      <c r="H115" s="62"/>
      <c r="I115" s="62"/>
      <c r="J115" s="62"/>
      <c r="L115" s="63" t="b">
        <f t="shared" si="21"/>
        <v>0</v>
      </c>
      <c r="M115" s="63" t="b">
        <f t="shared" si="13"/>
        <v>0</v>
      </c>
      <c r="N115" s="63" t="b">
        <f t="shared" si="26"/>
        <v>0</v>
      </c>
      <c r="O115" s="63" t="b">
        <f t="shared" si="22"/>
        <v>0</v>
      </c>
      <c r="P115" s="63" t="b">
        <f t="shared" si="27"/>
        <v>0</v>
      </c>
      <c r="Q115" s="63" t="b">
        <f t="shared" si="23"/>
        <v>0</v>
      </c>
      <c r="R115" s="63">
        <f t="shared" si="24"/>
        <v>0</v>
      </c>
      <c r="S115" s="63" t="b">
        <f t="shared" si="25"/>
        <v>0</v>
      </c>
      <c r="V115" s="63">
        <v>80</v>
      </c>
      <c r="W115" s="63">
        <f t="shared" si="14"/>
        <v>0</v>
      </c>
      <c r="X115" s="63">
        <f t="shared" si="15"/>
        <v>0</v>
      </c>
    </row>
    <row r="116" spans="1:24">
      <c r="A116" s="62" t="s">
        <v>304</v>
      </c>
      <c r="B116" s="62"/>
      <c r="C116" s="62"/>
      <c r="D116" s="62"/>
      <c r="E116" s="62"/>
      <c r="F116" s="62"/>
      <c r="G116" s="62"/>
      <c r="H116" s="62"/>
      <c r="I116" s="62"/>
      <c r="J116" s="62"/>
      <c r="L116" s="63" t="b">
        <f t="shared" si="21"/>
        <v>0</v>
      </c>
      <c r="M116" s="63" t="b">
        <f t="shared" si="13"/>
        <v>0</v>
      </c>
      <c r="N116" s="63" t="b">
        <f t="shared" si="26"/>
        <v>0</v>
      </c>
      <c r="O116" s="63" t="b">
        <f t="shared" si="22"/>
        <v>0</v>
      </c>
      <c r="P116" s="63" t="b">
        <f t="shared" si="27"/>
        <v>0</v>
      </c>
      <c r="Q116" s="63" t="b">
        <f t="shared" si="23"/>
        <v>0</v>
      </c>
      <c r="R116" s="63">
        <f t="shared" si="24"/>
        <v>0</v>
      </c>
      <c r="S116" s="63" t="b">
        <f t="shared" si="25"/>
        <v>0</v>
      </c>
      <c r="V116" s="63">
        <v>81</v>
      </c>
      <c r="W116" s="63">
        <f t="shared" si="14"/>
        <v>0</v>
      </c>
      <c r="X116" s="63">
        <f t="shared" si="15"/>
        <v>0</v>
      </c>
    </row>
    <row r="117" spans="1:24">
      <c r="A117" s="62" t="s">
        <v>305</v>
      </c>
      <c r="B117" s="62"/>
      <c r="C117" s="62"/>
      <c r="D117" s="62"/>
      <c r="E117" s="62"/>
      <c r="F117" s="62"/>
      <c r="G117" s="62"/>
      <c r="H117" s="62"/>
      <c r="I117" s="62"/>
      <c r="J117" s="62"/>
      <c r="L117" s="63" t="b">
        <f t="shared" si="21"/>
        <v>0</v>
      </c>
      <c r="M117" s="63" t="b">
        <f t="shared" si="13"/>
        <v>0</v>
      </c>
      <c r="N117" s="63" t="b">
        <f t="shared" si="26"/>
        <v>0</v>
      </c>
      <c r="O117" s="63" t="b">
        <f t="shared" si="22"/>
        <v>0</v>
      </c>
      <c r="P117" s="63" t="b">
        <f t="shared" si="27"/>
        <v>0</v>
      </c>
      <c r="Q117" s="63" t="b">
        <f t="shared" si="23"/>
        <v>0</v>
      </c>
      <c r="R117" s="63">
        <f t="shared" si="24"/>
        <v>0</v>
      </c>
      <c r="S117" s="63" t="b">
        <f t="shared" si="25"/>
        <v>0</v>
      </c>
      <c r="V117" s="63">
        <v>82</v>
      </c>
      <c r="W117" s="63">
        <f t="shared" si="14"/>
        <v>0</v>
      </c>
      <c r="X117" s="63">
        <f t="shared" si="15"/>
        <v>0</v>
      </c>
    </row>
    <row r="118" spans="1:24">
      <c r="A118" s="62" t="s">
        <v>306</v>
      </c>
      <c r="B118" s="62"/>
      <c r="C118" s="62"/>
      <c r="D118" s="62"/>
      <c r="E118" s="62"/>
      <c r="F118" s="62"/>
      <c r="G118" s="62"/>
      <c r="H118" s="62"/>
      <c r="I118" s="62"/>
      <c r="J118" s="62"/>
      <c r="L118" s="63" t="b">
        <f t="shared" si="21"/>
        <v>0</v>
      </c>
      <c r="M118" s="63" t="b">
        <f t="shared" si="13"/>
        <v>0</v>
      </c>
      <c r="N118" s="63" t="b">
        <f t="shared" si="26"/>
        <v>0</v>
      </c>
      <c r="O118" s="63" t="b">
        <f t="shared" si="22"/>
        <v>0</v>
      </c>
      <c r="P118" s="63" t="b">
        <f t="shared" si="27"/>
        <v>0</v>
      </c>
      <c r="Q118" s="63" t="b">
        <f t="shared" si="23"/>
        <v>0</v>
      </c>
      <c r="R118" s="63">
        <f t="shared" si="24"/>
        <v>0</v>
      </c>
      <c r="S118" s="63" t="b">
        <f t="shared" si="25"/>
        <v>0</v>
      </c>
      <c r="V118" s="63">
        <v>83</v>
      </c>
      <c r="W118" s="63">
        <f t="shared" si="14"/>
        <v>0</v>
      </c>
      <c r="X118" s="63">
        <f t="shared" si="15"/>
        <v>0</v>
      </c>
    </row>
    <row r="119" spans="1:24">
      <c r="A119" s="62" t="s">
        <v>307</v>
      </c>
      <c r="B119" s="62"/>
      <c r="C119" s="62"/>
      <c r="D119" s="62"/>
      <c r="E119" s="62"/>
      <c r="F119" s="62"/>
      <c r="G119" s="62"/>
      <c r="H119" s="62"/>
      <c r="I119" s="62"/>
      <c r="J119" s="62"/>
      <c r="L119" s="63" t="b">
        <f t="shared" si="21"/>
        <v>0</v>
      </c>
      <c r="M119" s="63" t="b">
        <f t="shared" ref="M119:M182" si="28">AND(J119&gt;6,J119&lt;28)</f>
        <v>0</v>
      </c>
      <c r="N119" s="63" t="b">
        <f t="shared" si="26"/>
        <v>0</v>
      </c>
      <c r="O119" s="63" t="b">
        <f t="shared" si="22"/>
        <v>0</v>
      </c>
      <c r="P119" s="63" t="b">
        <f t="shared" si="27"/>
        <v>0</v>
      </c>
      <c r="Q119" s="63" t="b">
        <f t="shared" si="23"/>
        <v>0</v>
      </c>
      <c r="R119" s="63">
        <f t="shared" si="24"/>
        <v>0</v>
      </c>
      <c r="S119" s="63" t="b">
        <f t="shared" si="25"/>
        <v>0</v>
      </c>
      <c r="V119" s="63">
        <v>84</v>
      </c>
      <c r="W119" s="63">
        <f t="shared" si="14"/>
        <v>0</v>
      </c>
      <c r="X119" s="63">
        <f t="shared" si="15"/>
        <v>0</v>
      </c>
    </row>
    <row r="120" spans="1:24">
      <c r="A120" s="62" t="s">
        <v>308</v>
      </c>
      <c r="B120" s="62"/>
      <c r="C120" s="62"/>
      <c r="D120" s="62"/>
      <c r="E120" s="62"/>
      <c r="F120" s="62"/>
      <c r="G120" s="62"/>
      <c r="H120" s="62"/>
      <c r="I120" s="62"/>
      <c r="J120" s="62"/>
      <c r="L120" s="63" t="b">
        <f t="shared" si="21"/>
        <v>0</v>
      </c>
      <c r="M120" s="63" t="b">
        <f t="shared" si="28"/>
        <v>0</v>
      </c>
      <c r="N120" s="63" t="b">
        <f t="shared" si="26"/>
        <v>0</v>
      </c>
      <c r="O120" s="63" t="b">
        <f t="shared" si="22"/>
        <v>0</v>
      </c>
      <c r="P120" s="63" t="b">
        <f t="shared" si="27"/>
        <v>0</v>
      </c>
      <c r="Q120" s="63" t="b">
        <f t="shared" si="23"/>
        <v>0</v>
      </c>
      <c r="R120" s="63">
        <f t="shared" si="24"/>
        <v>0</v>
      </c>
      <c r="S120" s="63" t="b">
        <f t="shared" si="25"/>
        <v>0</v>
      </c>
      <c r="V120" s="63">
        <v>85</v>
      </c>
      <c r="W120" s="63">
        <f t="shared" si="14"/>
        <v>0</v>
      </c>
      <c r="X120" s="63">
        <f t="shared" si="15"/>
        <v>0</v>
      </c>
    </row>
    <row r="121" spans="1:24">
      <c r="A121" s="62" t="s">
        <v>309</v>
      </c>
      <c r="B121" s="62"/>
      <c r="C121" s="62"/>
      <c r="D121" s="62"/>
      <c r="E121" s="62"/>
      <c r="F121" s="62"/>
      <c r="G121" s="62"/>
      <c r="H121" s="62"/>
      <c r="I121" s="62"/>
      <c r="J121" s="62"/>
      <c r="L121" s="63" t="b">
        <f t="shared" si="21"/>
        <v>0</v>
      </c>
      <c r="M121" s="63" t="b">
        <f t="shared" si="28"/>
        <v>0</v>
      </c>
      <c r="N121" s="63" t="b">
        <f t="shared" si="26"/>
        <v>0</v>
      </c>
      <c r="O121" s="63" t="b">
        <f t="shared" si="22"/>
        <v>0</v>
      </c>
      <c r="P121" s="63" t="b">
        <f t="shared" si="27"/>
        <v>0</v>
      </c>
      <c r="Q121" s="63" t="b">
        <f t="shared" si="23"/>
        <v>0</v>
      </c>
      <c r="R121" s="63">
        <f t="shared" si="24"/>
        <v>0</v>
      </c>
      <c r="S121" s="63" t="b">
        <f t="shared" si="25"/>
        <v>0</v>
      </c>
      <c r="V121" s="63">
        <v>86</v>
      </c>
      <c r="W121" s="63">
        <f t="shared" si="14"/>
        <v>0</v>
      </c>
      <c r="X121" s="63">
        <f t="shared" si="15"/>
        <v>0</v>
      </c>
    </row>
    <row r="122" spans="1:24">
      <c r="A122" s="62" t="s">
        <v>310</v>
      </c>
      <c r="B122" s="62"/>
      <c r="C122" s="62"/>
      <c r="D122" s="62"/>
      <c r="E122" s="62"/>
      <c r="F122" s="62"/>
      <c r="G122" s="62"/>
      <c r="H122" s="62"/>
      <c r="I122" s="62"/>
      <c r="J122" s="62"/>
      <c r="L122" s="63" t="b">
        <f t="shared" si="21"/>
        <v>0</v>
      </c>
      <c r="M122" s="63" t="b">
        <f t="shared" si="28"/>
        <v>0</v>
      </c>
      <c r="N122" s="63" t="b">
        <f t="shared" si="26"/>
        <v>0</v>
      </c>
      <c r="O122" s="63" t="b">
        <f t="shared" si="22"/>
        <v>0</v>
      </c>
      <c r="P122" s="63" t="b">
        <f t="shared" si="27"/>
        <v>0</v>
      </c>
      <c r="Q122" s="63" t="b">
        <f t="shared" si="23"/>
        <v>0</v>
      </c>
      <c r="R122" s="63">
        <f t="shared" si="24"/>
        <v>0</v>
      </c>
      <c r="S122" s="63" t="b">
        <f t="shared" si="25"/>
        <v>0</v>
      </c>
      <c r="V122" s="63">
        <v>87</v>
      </c>
      <c r="W122" s="63">
        <f t="shared" si="14"/>
        <v>0</v>
      </c>
      <c r="X122" s="63">
        <f t="shared" si="15"/>
        <v>0</v>
      </c>
    </row>
    <row r="123" spans="1:24">
      <c r="A123" s="62" t="s">
        <v>311</v>
      </c>
      <c r="B123" s="62"/>
      <c r="C123" s="62"/>
      <c r="D123" s="62"/>
      <c r="E123" s="62"/>
      <c r="F123" s="62"/>
      <c r="G123" s="62"/>
      <c r="H123" s="62"/>
      <c r="I123" s="62"/>
      <c r="J123" s="62"/>
      <c r="L123" s="63" t="b">
        <f t="shared" si="21"/>
        <v>0</v>
      </c>
      <c r="M123" s="63" t="b">
        <f t="shared" si="28"/>
        <v>0</v>
      </c>
      <c r="N123" s="63" t="b">
        <f t="shared" si="26"/>
        <v>0</v>
      </c>
      <c r="O123" s="63" t="b">
        <f t="shared" si="22"/>
        <v>0</v>
      </c>
      <c r="P123" s="63" t="b">
        <f t="shared" si="27"/>
        <v>0</v>
      </c>
      <c r="Q123" s="63" t="b">
        <f t="shared" si="23"/>
        <v>0</v>
      </c>
      <c r="R123" s="63">
        <f t="shared" si="24"/>
        <v>0</v>
      </c>
      <c r="S123" s="63" t="b">
        <f t="shared" si="25"/>
        <v>0</v>
      </c>
      <c r="V123" s="63">
        <v>88</v>
      </c>
      <c r="W123" s="63">
        <f t="shared" si="14"/>
        <v>0</v>
      </c>
      <c r="X123" s="63">
        <f t="shared" si="15"/>
        <v>0</v>
      </c>
    </row>
    <row r="124" spans="1:24">
      <c r="A124" s="62" t="s">
        <v>312</v>
      </c>
      <c r="B124" s="62"/>
      <c r="C124" s="62"/>
      <c r="D124" s="62"/>
      <c r="E124" s="62"/>
      <c r="F124" s="62"/>
      <c r="G124" s="62"/>
      <c r="H124" s="62"/>
      <c r="I124" s="62"/>
      <c r="J124" s="62"/>
      <c r="L124" s="63" t="b">
        <f t="shared" si="21"/>
        <v>0</v>
      </c>
      <c r="M124" s="63" t="b">
        <f t="shared" si="28"/>
        <v>0</v>
      </c>
      <c r="N124" s="63" t="b">
        <f t="shared" si="26"/>
        <v>0</v>
      </c>
      <c r="O124" s="63" t="b">
        <f t="shared" si="22"/>
        <v>0</v>
      </c>
      <c r="P124" s="63" t="b">
        <f t="shared" si="27"/>
        <v>0</v>
      </c>
      <c r="Q124" s="63" t="b">
        <f t="shared" si="23"/>
        <v>0</v>
      </c>
      <c r="R124" s="63">
        <f t="shared" si="24"/>
        <v>0</v>
      </c>
      <c r="S124" s="63" t="b">
        <f t="shared" si="25"/>
        <v>0</v>
      </c>
      <c r="V124" s="63">
        <v>89</v>
      </c>
      <c r="W124" s="63">
        <f t="shared" si="14"/>
        <v>0</v>
      </c>
      <c r="X124" s="63">
        <f t="shared" si="15"/>
        <v>0</v>
      </c>
    </row>
    <row r="125" spans="1:24">
      <c r="A125" s="62" t="s">
        <v>313</v>
      </c>
      <c r="B125" s="62"/>
      <c r="C125" s="62"/>
      <c r="D125" s="62"/>
      <c r="E125" s="62"/>
      <c r="F125" s="62"/>
      <c r="G125" s="62"/>
      <c r="H125" s="62"/>
      <c r="I125" s="62"/>
      <c r="J125" s="62"/>
      <c r="L125" s="63" t="b">
        <f t="shared" si="21"/>
        <v>0</v>
      </c>
      <c r="M125" s="63" t="b">
        <f t="shared" si="28"/>
        <v>0</v>
      </c>
      <c r="N125" s="63" t="b">
        <f t="shared" si="26"/>
        <v>0</v>
      </c>
      <c r="O125" s="63" t="b">
        <f t="shared" si="22"/>
        <v>0</v>
      </c>
      <c r="P125" s="63" t="b">
        <f t="shared" si="27"/>
        <v>0</v>
      </c>
      <c r="Q125" s="63" t="b">
        <f t="shared" si="23"/>
        <v>0</v>
      </c>
      <c r="R125" s="63">
        <f t="shared" si="24"/>
        <v>0</v>
      </c>
      <c r="S125" s="63" t="b">
        <f t="shared" si="25"/>
        <v>0</v>
      </c>
      <c r="V125" s="63">
        <v>90</v>
      </c>
      <c r="W125" s="63">
        <f t="shared" si="14"/>
        <v>0</v>
      </c>
      <c r="X125" s="63">
        <f t="shared" si="15"/>
        <v>0</v>
      </c>
    </row>
    <row r="126" spans="1:24">
      <c r="A126" s="62" t="s">
        <v>314</v>
      </c>
      <c r="B126" s="62"/>
      <c r="C126" s="62"/>
      <c r="D126" s="62"/>
      <c r="E126" s="62"/>
      <c r="F126" s="62"/>
      <c r="G126" s="62"/>
      <c r="H126" s="62"/>
      <c r="I126" s="62"/>
      <c r="J126" s="62"/>
      <c r="L126" s="63" t="b">
        <f t="shared" si="21"/>
        <v>0</v>
      </c>
      <c r="M126" s="63" t="b">
        <f t="shared" si="28"/>
        <v>0</v>
      </c>
      <c r="N126" s="63" t="b">
        <f t="shared" si="26"/>
        <v>0</v>
      </c>
      <c r="O126" s="63" t="b">
        <f t="shared" si="22"/>
        <v>0</v>
      </c>
      <c r="P126" s="63" t="b">
        <f t="shared" si="27"/>
        <v>0</v>
      </c>
      <c r="Q126" s="63" t="b">
        <f t="shared" si="23"/>
        <v>0</v>
      </c>
      <c r="R126" s="63">
        <f t="shared" si="24"/>
        <v>0</v>
      </c>
      <c r="S126" s="63" t="b">
        <f t="shared" si="25"/>
        <v>0</v>
      </c>
      <c r="V126" s="63">
        <v>91</v>
      </c>
      <c r="W126" s="63">
        <f t="shared" si="14"/>
        <v>0</v>
      </c>
      <c r="X126" s="63">
        <f t="shared" si="15"/>
        <v>0</v>
      </c>
    </row>
    <row r="127" spans="1:24">
      <c r="A127" s="62" t="s">
        <v>315</v>
      </c>
      <c r="B127" s="62"/>
      <c r="C127" s="62"/>
      <c r="D127" s="62"/>
      <c r="E127" s="62"/>
      <c r="F127" s="62"/>
      <c r="G127" s="62"/>
      <c r="H127" s="62"/>
      <c r="I127" s="62"/>
      <c r="J127" s="62"/>
      <c r="L127" s="63" t="b">
        <f t="shared" si="21"/>
        <v>0</v>
      </c>
      <c r="M127" s="63" t="b">
        <f t="shared" si="28"/>
        <v>0</v>
      </c>
      <c r="N127" s="63" t="b">
        <f t="shared" si="26"/>
        <v>0</v>
      </c>
      <c r="O127" s="63" t="b">
        <f t="shared" si="22"/>
        <v>0</v>
      </c>
      <c r="P127" s="63" t="b">
        <f t="shared" si="27"/>
        <v>0</v>
      </c>
      <c r="Q127" s="63" t="b">
        <f t="shared" si="23"/>
        <v>0</v>
      </c>
      <c r="R127" s="63">
        <f t="shared" si="24"/>
        <v>0</v>
      </c>
      <c r="S127" s="63" t="b">
        <f t="shared" si="25"/>
        <v>0</v>
      </c>
      <c r="V127" s="63">
        <v>92</v>
      </c>
      <c r="W127" s="63">
        <f t="shared" si="14"/>
        <v>0</v>
      </c>
      <c r="X127" s="63">
        <f t="shared" si="15"/>
        <v>0</v>
      </c>
    </row>
    <row r="128" spans="1:24">
      <c r="A128" s="62" t="s">
        <v>316</v>
      </c>
      <c r="B128" s="62"/>
      <c r="C128" s="62"/>
      <c r="D128" s="62"/>
      <c r="E128" s="62"/>
      <c r="F128" s="62"/>
      <c r="G128" s="62"/>
      <c r="H128" s="62"/>
      <c r="I128" s="62"/>
      <c r="J128" s="62"/>
      <c r="L128" s="63" t="b">
        <f t="shared" si="21"/>
        <v>0</v>
      </c>
      <c r="M128" s="63" t="b">
        <f t="shared" si="28"/>
        <v>0</v>
      </c>
      <c r="N128" s="63" t="b">
        <f t="shared" si="26"/>
        <v>0</v>
      </c>
      <c r="O128" s="63" t="b">
        <f t="shared" si="22"/>
        <v>0</v>
      </c>
      <c r="P128" s="63" t="b">
        <f t="shared" si="27"/>
        <v>0</v>
      </c>
      <c r="Q128" s="63" t="b">
        <f t="shared" si="23"/>
        <v>0</v>
      </c>
      <c r="R128" s="63">
        <f t="shared" si="24"/>
        <v>0</v>
      </c>
      <c r="S128" s="63" t="b">
        <f t="shared" si="25"/>
        <v>0</v>
      </c>
      <c r="V128" s="63">
        <v>93</v>
      </c>
      <c r="W128" s="63">
        <f t="shared" si="14"/>
        <v>0</v>
      </c>
      <c r="X128" s="63">
        <f t="shared" si="15"/>
        <v>0</v>
      </c>
    </row>
    <row r="129" spans="1:24">
      <c r="A129" s="62" t="s">
        <v>317</v>
      </c>
      <c r="B129" s="62"/>
      <c r="C129" s="62"/>
      <c r="D129" s="62"/>
      <c r="E129" s="62"/>
      <c r="F129" s="62"/>
      <c r="G129" s="62"/>
      <c r="H129" s="62"/>
      <c r="I129" s="62"/>
      <c r="J129" s="62"/>
      <c r="L129" s="63" t="b">
        <f t="shared" si="21"/>
        <v>0</v>
      </c>
      <c r="M129" s="63" t="b">
        <f t="shared" si="28"/>
        <v>0</v>
      </c>
      <c r="N129" s="63" t="b">
        <f t="shared" si="26"/>
        <v>0</v>
      </c>
      <c r="O129" s="63" t="b">
        <f t="shared" si="22"/>
        <v>0</v>
      </c>
      <c r="P129" s="63" t="b">
        <f t="shared" si="27"/>
        <v>0</v>
      </c>
      <c r="Q129" s="63" t="b">
        <f t="shared" si="23"/>
        <v>0</v>
      </c>
      <c r="R129" s="63">
        <f t="shared" si="24"/>
        <v>0</v>
      </c>
      <c r="S129" s="63" t="b">
        <f t="shared" si="25"/>
        <v>0</v>
      </c>
      <c r="V129" s="63">
        <v>94</v>
      </c>
      <c r="W129" s="63">
        <f t="shared" si="14"/>
        <v>0</v>
      </c>
      <c r="X129" s="63">
        <f t="shared" si="15"/>
        <v>0</v>
      </c>
    </row>
    <row r="130" spans="1:24">
      <c r="A130" s="62" t="s">
        <v>318</v>
      </c>
      <c r="B130" s="62"/>
      <c r="C130" s="62"/>
      <c r="D130" s="62"/>
      <c r="E130" s="62"/>
      <c r="F130" s="62"/>
      <c r="G130" s="62"/>
      <c r="H130" s="62"/>
      <c r="I130" s="62"/>
      <c r="J130" s="62"/>
      <c r="L130" s="63" t="b">
        <f t="shared" si="21"/>
        <v>0</v>
      </c>
      <c r="M130" s="63" t="b">
        <f t="shared" si="28"/>
        <v>0</v>
      </c>
      <c r="N130" s="63" t="b">
        <f t="shared" si="26"/>
        <v>0</v>
      </c>
      <c r="O130" s="63" t="b">
        <f t="shared" si="22"/>
        <v>0</v>
      </c>
      <c r="P130" s="63" t="b">
        <f t="shared" si="27"/>
        <v>0</v>
      </c>
      <c r="Q130" s="63" t="b">
        <f t="shared" si="23"/>
        <v>0</v>
      </c>
      <c r="R130" s="63">
        <f t="shared" si="24"/>
        <v>0</v>
      </c>
      <c r="S130" s="63" t="b">
        <f t="shared" si="25"/>
        <v>0</v>
      </c>
      <c r="V130" s="63">
        <v>95</v>
      </c>
      <c r="W130" s="63">
        <f t="shared" ref="W130:W193" si="29">COUNTIF(GeschwisterKennung,V130)</f>
        <v>0</v>
      </c>
      <c r="X130" s="63">
        <f t="shared" ref="X130:X193" si="30">IF(W130&gt;0,W130-1,0)</f>
        <v>0</v>
      </c>
    </row>
    <row r="131" spans="1:24">
      <c r="A131" s="62" t="s">
        <v>319</v>
      </c>
      <c r="B131" s="62"/>
      <c r="C131" s="62"/>
      <c r="D131" s="62"/>
      <c r="E131" s="62"/>
      <c r="F131" s="62"/>
      <c r="G131" s="62"/>
      <c r="H131" s="62"/>
      <c r="I131" s="62"/>
      <c r="J131" s="62"/>
      <c r="L131" s="63" t="b">
        <f t="shared" si="21"/>
        <v>0</v>
      </c>
      <c r="M131" s="63" t="b">
        <f t="shared" si="28"/>
        <v>0</v>
      </c>
      <c r="N131" s="63" t="b">
        <f t="shared" si="26"/>
        <v>0</v>
      </c>
      <c r="O131" s="63" t="b">
        <f t="shared" si="22"/>
        <v>0</v>
      </c>
      <c r="P131" s="63" t="b">
        <f t="shared" si="27"/>
        <v>0</v>
      </c>
      <c r="Q131" s="63" t="b">
        <f t="shared" si="23"/>
        <v>0</v>
      </c>
      <c r="R131" s="63">
        <f t="shared" si="24"/>
        <v>0</v>
      </c>
      <c r="S131" s="63" t="b">
        <f t="shared" si="25"/>
        <v>0</v>
      </c>
      <c r="V131" s="63">
        <v>96</v>
      </c>
      <c r="W131" s="63">
        <f t="shared" si="29"/>
        <v>0</v>
      </c>
      <c r="X131" s="63">
        <f t="shared" si="30"/>
        <v>0</v>
      </c>
    </row>
    <row r="132" spans="1:24">
      <c r="A132" s="62" t="s">
        <v>320</v>
      </c>
      <c r="B132" s="62"/>
      <c r="C132" s="62"/>
      <c r="D132" s="62"/>
      <c r="E132" s="62"/>
      <c r="F132" s="62"/>
      <c r="G132" s="62"/>
      <c r="H132" s="62"/>
      <c r="I132" s="62"/>
      <c r="J132" s="62"/>
      <c r="L132" s="63" t="b">
        <f t="shared" ref="L132:L163" si="31">AND(B132&lt;&gt;"",C132&lt;&gt;"",OR(D132&lt;&gt;"",E132&lt;&gt;"",F132&lt;&gt;""),H132&gt;9999,I132&lt;&gt;"",J132&gt;0)</f>
        <v>0</v>
      </c>
      <c r="M132" s="63" t="b">
        <f t="shared" si="28"/>
        <v>0</v>
      </c>
      <c r="N132" s="63" t="b">
        <f t="shared" si="26"/>
        <v>0</v>
      </c>
      <c r="O132" s="63" t="b">
        <f t="shared" ref="O132:O163" si="32">AND(COUNTIF(PLZlkr,H132)&gt;0,L132)</f>
        <v>0</v>
      </c>
      <c r="P132" s="63" t="b">
        <f t="shared" si="27"/>
        <v>0</v>
      </c>
      <c r="Q132" s="63" t="b">
        <f t="shared" ref="Q132:Q163" si="33">COUNTIF(PLZnachbarn,H132)&gt;0</f>
        <v>0</v>
      </c>
      <c r="R132" s="63">
        <f t="shared" ref="R132:R163" si="34">IF(Q132,R131+1,R131)</f>
        <v>0</v>
      </c>
      <c r="S132" s="63" t="b">
        <f t="shared" ref="S132:S163" si="35">OR(P132,IF(R132&lt;=AnzahlNachbarn,Q132))</f>
        <v>0</v>
      </c>
      <c r="V132" s="63">
        <v>97</v>
      </c>
      <c r="W132" s="63">
        <f t="shared" si="29"/>
        <v>0</v>
      </c>
      <c r="X132" s="63">
        <f t="shared" si="30"/>
        <v>0</v>
      </c>
    </row>
    <row r="133" spans="1:24">
      <c r="A133" s="62" t="s">
        <v>321</v>
      </c>
      <c r="B133" s="62"/>
      <c r="C133" s="62"/>
      <c r="D133" s="62"/>
      <c r="E133" s="62"/>
      <c r="F133" s="62"/>
      <c r="G133" s="62"/>
      <c r="H133" s="62"/>
      <c r="I133" s="62"/>
      <c r="J133" s="62"/>
      <c r="L133" s="63" t="b">
        <f t="shared" si="31"/>
        <v>0</v>
      </c>
      <c r="M133" s="63" t="b">
        <f t="shared" si="28"/>
        <v>0</v>
      </c>
      <c r="N133" s="63" t="b">
        <f t="shared" si="26"/>
        <v>0</v>
      </c>
      <c r="O133" s="63" t="b">
        <f t="shared" si="32"/>
        <v>0</v>
      </c>
      <c r="P133" s="63" t="b">
        <f t="shared" si="27"/>
        <v>0</v>
      </c>
      <c r="Q133" s="63" t="b">
        <f t="shared" si="33"/>
        <v>0</v>
      </c>
      <c r="R133" s="63">
        <f t="shared" si="34"/>
        <v>0</v>
      </c>
      <c r="S133" s="63" t="b">
        <f t="shared" si="35"/>
        <v>0</v>
      </c>
      <c r="V133" s="63">
        <v>98</v>
      </c>
      <c r="W133" s="63">
        <f t="shared" si="29"/>
        <v>0</v>
      </c>
      <c r="X133" s="63">
        <f t="shared" si="30"/>
        <v>0</v>
      </c>
    </row>
    <row r="134" spans="1:24">
      <c r="A134" s="62" t="s">
        <v>322</v>
      </c>
      <c r="B134" s="62"/>
      <c r="C134" s="62"/>
      <c r="D134" s="62"/>
      <c r="E134" s="62"/>
      <c r="F134" s="62"/>
      <c r="G134" s="62"/>
      <c r="H134" s="62"/>
      <c r="I134" s="62"/>
      <c r="J134" s="62"/>
      <c r="L134" s="63" t="b">
        <f t="shared" si="31"/>
        <v>0</v>
      </c>
      <c r="M134" s="63" t="b">
        <f t="shared" si="28"/>
        <v>0</v>
      </c>
      <c r="N134" s="63" t="b">
        <f t="shared" si="26"/>
        <v>0</v>
      </c>
      <c r="O134" s="63" t="b">
        <f t="shared" si="32"/>
        <v>0</v>
      </c>
      <c r="P134" s="63" t="b">
        <f t="shared" si="27"/>
        <v>0</v>
      </c>
      <c r="Q134" s="63" t="b">
        <f t="shared" si="33"/>
        <v>0</v>
      </c>
      <c r="R134" s="63">
        <f t="shared" si="34"/>
        <v>0</v>
      </c>
      <c r="S134" s="63" t="b">
        <f t="shared" si="35"/>
        <v>0</v>
      </c>
      <c r="V134" s="63">
        <v>99</v>
      </c>
      <c r="W134" s="63">
        <f t="shared" si="29"/>
        <v>0</v>
      </c>
      <c r="X134" s="63">
        <f t="shared" si="30"/>
        <v>0</v>
      </c>
    </row>
    <row r="135" spans="1:24">
      <c r="A135" s="62" t="s">
        <v>323</v>
      </c>
      <c r="B135" s="62"/>
      <c r="C135" s="62"/>
      <c r="D135" s="62"/>
      <c r="E135" s="62"/>
      <c r="F135" s="62"/>
      <c r="G135" s="62"/>
      <c r="H135" s="62"/>
      <c r="I135" s="62"/>
      <c r="J135" s="62"/>
      <c r="L135" s="63" t="b">
        <f t="shared" si="31"/>
        <v>0</v>
      </c>
      <c r="M135" s="63" t="b">
        <f t="shared" si="28"/>
        <v>0</v>
      </c>
      <c r="N135" s="63" t="b">
        <f t="shared" si="26"/>
        <v>0</v>
      </c>
      <c r="O135" s="63" t="b">
        <f t="shared" si="32"/>
        <v>0</v>
      </c>
      <c r="P135" s="63" t="b">
        <f t="shared" si="27"/>
        <v>0</v>
      </c>
      <c r="Q135" s="63" t="b">
        <f t="shared" si="33"/>
        <v>0</v>
      </c>
      <c r="R135" s="63">
        <f t="shared" si="34"/>
        <v>0</v>
      </c>
      <c r="S135" s="63" t="b">
        <f t="shared" si="35"/>
        <v>0</v>
      </c>
      <c r="V135" s="63">
        <v>100</v>
      </c>
      <c r="W135" s="63">
        <f t="shared" si="29"/>
        <v>0</v>
      </c>
      <c r="X135" s="63">
        <f t="shared" si="30"/>
        <v>0</v>
      </c>
    </row>
    <row r="136" spans="1:24">
      <c r="A136" s="62" t="s">
        <v>324</v>
      </c>
      <c r="B136" s="62"/>
      <c r="C136" s="62"/>
      <c r="D136" s="62"/>
      <c r="E136" s="62"/>
      <c r="F136" s="62"/>
      <c r="G136" s="62"/>
      <c r="H136" s="62"/>
      <c r="I136" s="62"/>
      <c r="J136" s="62"/>
      <c r="L136" s="63" t="b">
        <f t="shared" si="31"/>
        <v>0</v>
      </c>
      <c r="M136" s="63" t="b">
        <f t="shared" si="28"/>
        <v>0</v>
      </c>
      <c r="N136" s="63" t="b">
        <f t="shared" si="26"/>
        <v>0</v>
      </c>
      <c r="O136" s="63" t="b">
        <f t="shared" si="32"/>
        <v>0</v>
      </c>
      <c r="P136" s="63" t="b">
        <f t="shared" si="27"/>
        <v>0</v>
      </c>
      <c r="Q136" s="63" t="b">
        <f t="shared" si="33"/>
        <v>0</v>
      </c>
      <c r="R136" s="63">
        <f t="shared" si="34"/>
        <v>0</v>
      </c>
      <c r="S136" s="63" t="b">
        <f t="shared" si="35"/>
        <v>0</v>
      </c>
      <c r="V136" s="63">
        <v>101</v>
      </c>
      <c r="W136" s="63">
        <f t="shared" si="29"/>
        <v>0</v>
      </c>
      <c r="X136" s="63">
        <f t="shared" si="30"/>
        <v>0</v>
      </c>
    </row>
    <row r="137" spans="1:24">
      <c r="A137" s="62" t="s">
        <v>325</v>
      </c>
      <c r="B137" s="62"/>
      <c r="C137" s="62"/>
      <c r="D137" s="62"/>
      <c r="E137" s="62"/>
      <c r="F137" s="62"/>
      <c r="G137" s="62"/>
      <c r="H137" s="62"/>
      <c r="I137" s="62"/>
      <c r="J137" s="62"/>
      <c r="L137" s="63" t="b">
        <f t="shared" si="31"/>
        <v>0</v>
      </c>
      <c r="M137" s="63" t="b">
        <f t="shared" si="28"/>
        <v>0</v>
      </c>
      <c r="N137" s="63" t="b">
        <f t="shared" si="26"/>
        <v>0</v>
      </c>
      <c r="O137" s="63" t="b">
        <f t="shared" si="32"/>
        <v>0</v>
      </c>
      <c r="P137" s="63" t="b">
        <f t="shared" si="27"/>
        <v>0</v>
      </c>
      <c r="Q137" s="63" t="b">
        <f t="shared" si="33"/>
        <v>0</v>
      </c>
      <c r="R137" s="63">
        <f t="shared" si="34"/>
        <v>0</v>
      </c>
      <c r="S137" s="63" t="b">
        <f t="shared" si="35"/>
        <v>0</v>
      </c>
      <c r="V137" s="63">
        <v>102</v>
      </c>
      <c r="W137" s="63">
        <f t="shared" si="29"/>
        <v>0</v>
      </c>
      <c r="X137" s="63">
        <f t="shared" si="30"/>
        <v>0</v>
      </c>
    </row>
    <row r="138" spans="1:24">
      <c r="A138" s="62" t="s">
        <v>326</v>
      </c>
      <c r="B138" s="62"/>
      <c r="C138" s="62"/>
      <c r="D138" s="62"/>
      <c r="E138" s="62"/>
      <c r="F138" s="62"/>
      <c r="G138" s="62"/>
      <c r="H138" s="62"/>
      <c r="I138" s="62"/>
      <c r="J138" s="62"/>
      <c r="L138" s="63" t="b">
        <f t="shared" si="31"/>
        <v>0</v>
      </c>
      <c r="M138" s="63" t="b">
        <f t="shared" si="28"/>
        <v>0</v>
      </c>
      <c r="N138" s="63" t="b">
        <f t="shared" si="26"/>
        <v>0</v>
      </c>
      <c r="O138" s="63" t="b">
        <f t="shared" si="32"/>
        <v>0</v>
      </c>
      <c r="P138" s="63" t="b">
        <f t="shared" si="27"/>
        <v>0</v>
      </c>
      <c r="Q138" s="63" t="b">
        <f t="shared" si="33"/>
        <v>0</v>
      </c>
      <c r="R138" s="63">
        <f t="shared" si="34"/>
        <v>0</v>
      </c>
      <c r="S138" s="63" t="b">
        <f t="shared" si="35"/>
        <v>0</v>
      </c>
      <c r="V138" s="63">
        <v>103</v>
      </c>
      <c r="W138" s="63">
        <f t="shared" si="29"/>
        <v>0</v>
      </c>
      <c r="X138" s="63">
        <f t="shared" si="30"/>
        <v>0</v>
      </c>
    </row>
    <row r="139" spans="1:24">
      <c r="A139" s="62" t="s">
        <v>327</v>
      </c>
      <c r="B139" s="62"/>
      <c r="C139" s="62"/>
      <c r="D139" s="62"/>
      <c r="E139" s="62"/>
      <c r="F139" s="62"/>
      <c r="G139" s="62"/>
      <c r="H139" s="62"/>
      <c r="I139" s="62"/>
      <c r="J139" s="62"/>
      <c r="L139" s="63" t="b">
        <f t="shared" si="31"/>
        <v>0</v>
      </c>
      <c r="M139" s="63" t="b">
        <f t="shared" si="28"/>
        <v>0</v>
      </c>
      <c r="N139" s="63" t="b">
        <f t="shared" si="26"/>
        <v>0</v>
      </c>
      <c r="O139" s="63" t="b">
        <f t="shared" si="32"/>
        <v>0</v>
      </c>
      <c r="P139" s="63" t="b">
        <f t="shared" si="27"/>
        <v>0</v>
      </c>
      <c r="Q139" s="63" t="b">
        <f t="shared" si="33"/>
        <v>0</v>
      </c>
      <c r="R139" s="63">
        <f t="shared" si="34"/>
        <v>0</v>
      </c>
      <c r="S139" s="63" t="b">
        <f t="shared" si="35"/>
        <v>0</v>
      </c>
      <c r="V139" s="63">
        <v>104</v>
      </c>
      <c r="W139" s="63">
        <f t="shared" si="29"/>
        <v>0</v>
      </c>
      <c r="X139" s="63">
        <f t="shared" si="30"/>
        <v>0</v>
      </c>
    </row>
    <row r="140" spans="1:24">
      <c r="A140" s="62" t="s">
        <v>328</v>
      </c>
      <c r="B140" s="62"/>
      <c r="C140" s="62"/>
      <c r="D140" s="62"/>
      <c r="E140" s="62"/>
      <c r="F140" s="62"/>
      <c r="G140" s="62"/>
      <c r="H140" s="62"/>
      <c r="I140" s="62"/>
      <c r="J140" s="62"/>
      <c r="L140" s="63" t="b">
        <f t="shared" si="31"/>
        <v>0</v>
      </c>
      <c r="M140" s="63" t="b">
        <f t="shared" si="28"/>
        <v>0</v>
      </c>
      <c r="N140" s="63" t="b">
        <f t="shared" si="26"/>
        <v>0</v>
      </c>
      <c r="O140" s="63" t="b">
        <f t="shared" si="32"/>
        <v>0</v>
      </c>
      <c r="P140" s="63" t="b">
        <f t="shared" si="27"/>
        <v>0</v>
      </c>
      <c r="Q140" s="63" t="b">
        <f t="shared" si="33"/>
        <v>0</v>
      </c>
      <c r="R140" s="63">
        <f t="shared" si="34"/>
        <v>0</v>
      </c>
      <c r="S140" s="63" t="b">
        <f t="shared" si="35"/>
        <v>0</v>
      </c>
      <c r="V140" s="63">
        <v>105</v>
      </c>
      <c r="W140" s="63">
        <f t="shared" si="29"/>
        <v>0</v>
      </c>
      <c r="X140" s="63">
        <f t="shared" si="30"/>
        <v>0</v>
      </c>
    </row>
    <row r="141" spans="1:24">
      <c r="A141" s="62" t="s">
        <v>329</v>
      </c>
      <c r="B141" s="62"/>
      <c r="C141" s="62"/>
      <c r="D141" s="62"/>
      <c r="E141" s="62"/>
      <c r="F141" s="62"/>
      <c r="G141" s="62"/>
      <c r="H141" s="62"/>
      <c r="I141" s="62"/>
      <c r="J141" s="62"/>
      <c r="L141" s="63" t="b">
        <f t="shared" si="31"/>
        <v>0</v>
      </c>
      <c r="M141" s="63" t="b">
        <f t="shared" si="28"/>
        <v>0</v>
      </c>
      <c r="N141" s="63" t="b">
        <f t="shared" si="26"/>
        <v>0</v>
      </c>
      <c r="O141" s="63" t="b">
        <f t="shared" si="32"/>
        <v>0</v>
      </c>
      <c r="P141" s="63" t="b">
        <f t="shared" si="27"/>
        <v>0</v>
      </c>
      <c r="Q141" s="63" t="b">
        <f t="shared" si="33"/>
        <v>0</v>
      </c>
      <c r="R141" s="63">
        <f t="shared" si="34"/>
        <v>0</v>
      </c>
      <c r="S141" s="63" t="b">
        <f t="shared" si="35"/>
        <v>0</v>
      </c>
      <c r="V141" s="63">
        <v>106</v>
      </c>
      <c r="W141" s="63">
        <f t="shared" si="29"/>
        <v>0</v>
      </c>
      <c r="X141" s="63">
        <f t="shared" si="30"/>
        <v>0</v>
      </c>
    </row>
    <row r="142" spans="1:24">
      <c r="A142" s="62" t="s">
        <v>330</v>
      </c>
      <c r="B142" s="62"/>
      <c r="C142" s="62"/>
      <c r="D142" s="62"/>
      <c r="E142" s="62"/>
      <c r="F142" s="62"/>
      <c r="G142" s="62"/>
      <c r="H142" s="62"/>
      <c r="I142" s="62"/>
      <c r="J142" s="62"/>
      <c r="L142" s="63" t="b">
        <f t="shared" si="31"/>
        <v>0</v>
      </c>
      <c r="M142" s="63" t="b">
        <f t="shared" si="28"/>
        <v>0</v>
      </c>
      <c r="N142" s="63" t="b">
        <f t="shared" si="26"/>
        <v>0</v>
      </c>
      <c r="O142" s="63" t="b">
        <f t="shared" si="32"/>
        <v>0</v>
      </c>
      <c r="P142" s="63" t="b">
        <f t="shared" si="27"/>
        <v>0</v>
      </c>
      <c r="Q142" s="63" t="b">
        <f t="shared" si="33"/>
        <v>0</v>
      </c>
      <c r="R142" s="63">
        <f t="shared" si="34"/>
        <v>0</v>
      </c>
      <c r="S142" s="63" t="b">
        <f t="shared" si="35"/>
        <v>0</v>
      </c>
      <c r="V142" s="63">
        <v>107</v>
      </c>
      <c r="W142" s="63">
        <f t="shared" si="29"/>
        <v>0</v>
      </c>
      <c r="X142" s="63">
        <f t="shared" si="30"/>
        <v>0</v>
      </c>
    </row>
    <row r="143" spans="1:24">
      <c r="A143" s="62" t="s">
        <v>331</v>
      </c>
      <c r="B143" s="62"/>
      <c r="C143" s="62"/>
      <c r="D143" s="62"/>
      <c r="E143" s="62"/>
      <c r="F143" s="62"/>
      <c r="G143" s="62"/>
      <c r="H143" s="62"/>
      <c r="I143" s="62"/>
      <c r="J143" s="62"/>
      <c r="L143" s="63" t="b">
        <f t="shared" si="31"/>
        <v>0</v>
      </c>
      <c r="M143" s="63" t="b">
        <f t="shared" si="28"/>
        <v>0</v>
      </c>
      <c r="N143" s="63" t="b">
        <f t="shared" si="26"/>
        <v>0</v>
      </c>
      <c r="O143" s="63" t="b">
        <f t="shared" si="32"/>
        <v>0</v>
      </c>
      <c r="P143" s="63" t="b">
        <f t="shared" si="27"/>
        <v>0</v>
      </c>
      <c r="Q143" s="63" t="b">
        <f t="shared" si="33"/>
        <v>0</v>
      </c>
      <c r="R143" s="63">
        <f t="shared" si="34"/>
        <v>0</v>
      </c>
      <c r="S143" s="63" t="b">
        <f t="shared" si="35"/>
        <v>0</v>
      </c>
      <c r="V143" s="63">
        <v>108</v>
      </c>
      <c r="W143" s="63">
        <f t="shared" si="29"/>
        <v>0</v>
      </c>
      <c r="X143" s="63">
        <f t="shared" si="30"/>
        <v>0</v>
      </c>
    </row>
    <row r="144" spans="1:24">
      <c r="A144" s="62" t="s">
        <v>332</v>
      </c>
      <c r="B144" s="62"/>
      <c r="C144" s="62"/>
      <c r="D144" s="62"/>
      <c r="E144" s="62"/>
      <c r="F144" s="62"/>
      <c r="G144" s="62"/>
      <c r="H144" s="62"/>
      <c r="I144" s="62"/>
      <c r="J144" s="62"/>
      <c r="L144" s="63" t="b">
        <f t="shared" si="31"/>
        <v>0</v>
      </c>
      <c r="M144" s="63" t="b">
        <f t="shared" si="28"/>
        <v>0</v>
      </c>
      <c r="N144" s="63" t="b">
        <f t="shared" si="26"/>
        <v>0</v>
      </c>
      <c r="O144" s="63" t="b">
        <f t="shared" si="32"/>
        <v>0</v>
      </c>
      <c r="P144" s="63" t="b">
        <f t="shared" si="27"/>
        <v>0</v>
      </c>
      <c r="Q144" s="63" t="b">
        <f t="shared" si="33"/>
        <v>0</v>
      </c>
      <c r="R144" s="63">
        <f t="shared" si="34"/>
        <v>0</v>
      </c>
      <c r="S144" s="63" t="b">
        <f t="shared" si="35"/>
        <v>0</v>
      </c>
      <c r="V144" s="63">
        <v>109</v>
      </c>
      <c r="W144" s="63">
        <f t="shared" si="29"/>
        <v>0</v>
      </c>
      <c r="X144" s="63">
        <f t="shared" si="30"/>
        <v>0</v>
      </c>
    </row>
    <row r="145" spans="1:24">
      <c r="A145" s="62" t="s">
        <v>333</v>
      </c>
      <c r="B145" s="62"/>
      <c r="C145" s="62"/>
      <c r="D145" s="62"/>
      <c r="E145" s="62"/>
      <c r="F145" s="62"/>
      <c r="G145" s="62"/>
      <c r="H145" s="62"/>
      <c r="I145" s="62"/>
      <c r="J145" s="62"/>
      <c r="L145" s="63" t="b">
        <f t="shared" si="31"/>
        <v>0</v>
      </c>
      <c r="M145" s="63" t="b">
        <f t="shared" si="28"/>
        <v>0</v>
      </c>
      <c r="N145" s="63" t="b">
        <f t="shared" si="26"/>
        <v>0</v>
      </c>
      <c r="O145" s="63" t="b">
        <f t="shared" si="32"/>
        <v>0</v>
      </c>
      <c r="P145" s="63" t="b">
        <f t="shared" si="27"/>
        <v>0</v>
      </c>
      <c r="Q145" s="63" t="b">
        <f t="shared" si="33"/>
        <v>0</v>
      </c>
      <c r="R145" s="63">
        <f t="shared" si="34"/>
        <v>0</v>
      </c>
      <c r="S145" s="63" t="b">
        <f t="shared" si="35"/>
        <v>0</v>
      </c>
      <c r="V145" s="63">
        <v>110</v>
      </c>
      <c r="W145" s="63">
        <f t="shared" si="29"/>
        <v>0</v>
      </c>
      <c r="X145" s="63">
        <f t="shared" si="30"/>
        <v>0</v>
      </c>
    </row>
    <row r="146" spans="1:24">
      <c r="A146" s="62" t="s">
        <v>334</v>
      </c>
      <c r="B146" s="62"/>
      <c r="C146" s="62"/>
      <c r="D146" s="62"/>
      <c r="E146" s="62"/>
      <c r="F146" s="62"/>
      <c r="G146" s="62"/>
      <c r="H146" s="62"/>
      <c r="I146" s="62"/>
      <c r="J146" s="62"/>
      <c r="L146" s="63" t="b">
        <f t="shared" si="31"/>
        <v>0</v>
      </c>
      <c r="M146" s="63" t="b">
        <f t="shared" si="28"/>
        <v>0</v>
      </c>
      <c r="N146" s="63" t="b">
        <f t="shared" si="26"/>
        <v>0</v>
      </c>
      <c r="O146" s="63" t="b">
        <f t="shared" si="32"/>
        <v>0</v>
      </c>
      <c r="P146" s="63" t="b">
        <f t="shared" si="27"/>
        <v>0</v>
      </c>
      <c r="Q146" s="63" t="b">
        <f t="shared" si="33"/>
        <v>0</v>
      </c>
      <c r="R146" s="63">
        <f t="shared" si="34"/>
        <v>0</v>
      </c>
      <c r="S146" s="63" t="b">
        <f t="shared" si="35"/>
        <v>0</v>
      </c>
      <c r="V146" s="63">
        <v>111</v>
      </c>
      <c r="W146" s="63">
        <f t="shared" si="29"/>
        <v>0</v>
      </c>
      <c r="X146" s="63">
        <f t="shared" si="30"/>
        <v>0</v>
      </c>
    </row>
    <row r="147" spans="1:24">
      <c r="A147" s="62" t="s">
        <v>335</v>
      </c>
      <c r="B147" s="62"/>
      <c r="C147" s="62"/>
      <c r="D147" s="62"/>
      <c r="E147" s="62"/>
      <c r="F147" s="62"/>
      <c r="G147" s="62"/>
      <c r="H147" s="62"/>
      <c r="I147" s="62"/>
      <c r="J147" s="62"/>
      <c r="L147" s="63" t="b">
        <f t="shared" si="31"/>
        <v>0</v>
      </c>
      <c r="M147" s="63" t="b">
        <f t="shared" si="28"/>
        <v>0</v>
      </c>
      <c r="N147" s="63" t="b">
        <f t="shared" si="26"/>
        <v>0</v>
      </c>
      <c r="O147" s="63" t="b">
        <f t="shared" si="32"/>
        <v>0</v>
      </c>
      <c r="P147" s="63" t="b">
        <f t="shared" si="27"/>
        <v>0</v>
      </c>
      <c r="Q147" s="63" t="b">
        <f t="shared" si="33"/>
        <v>0</v>
      </c>
      <c r="R147" s="63">
        <f t="shared" si="34"/>
        <v>0</v>
      </c>
      <c r="S147" s="63" t="b">
        <f t="shared" si="35"/>
        <v>0</v>
      </c>
      <c r="V147" s="63">
        <v>112</v>
      </c>
      <c r="W147" s="63">
        <f t="shared" si="29"/>
        <v>0</v>
      </c>
      <c r="X147" s="63">
        <f t="shared" si="30"/>
        <v>0</v>
      </c>
    </row>
    <row r="148" spans="1:24">
      <c r="A148" s="62" t="s">
        <v>336</v>
      </c>
      <c r="B148" s="62"/>
      <c r="C148" s="62"/>
      <c r="D148" s="62"/>
      <c r="E148" s="62"/>
      <c r="F148" s="62"/>
      <c r="G148" s="62"/>
      <c r="H148" s="62"/>
      <c r="I148" s="62"/>
      <c r="J148" s="62"/>
      <c r="L148" s="63" t="b">
        <f t="shared" si="31"/>
        <v>0</v>
      </c>
      <c r="M148" s="63" t="b">
        <f t="shared" si="28"/>
        <v>0</v>
      </c>
      <c r="N148" s="63" t="b">
        <f t="shared" si="26"/>
        <v>0</v>
      </c>
      <c r="O148" s="63" t="b">
        <f t="shared" si="32"/>
        <v>0</v>
      </c>
      <c r="P148" s="63" t="b">
        <f t="shared" si="27"/>
        <v>0</v>
      </c>
      <c r="Q148" s="63" t="b">
        <f t="shared" si="33"/>
        <v>0</v>
      </c>
      <c r="R148" s="63">
        <f t="shared" si="34"/>
        <v>0</v>
      </c>
      <c r="S148" s="63" t="b">
        <f t="shared" si="35"/>
        <v>0</v>
      </c>
      <c r="V148" s="63">
        <v>113</v>
      </c>
      <c r="W148" s="63">
        <f t="shared" si="29"/>
        <v>0</v>
      </c>
      <c r="X148" s="63">
        <f t="shared" si="30"/>
        <v>0</v>
      </c>
    </row>
    <row r="149" spans="1:24">
      <c r="A149" s="62" t="s">
        <v>337</v>
      </c>
      <c r="B149" s="62"/>
      <c r="C149" s="62"/>
      <c r="D149" s="62"/>
      <c r="E149" s="62"/>
      <c r="F149" s="62"/>
      <c r="G149" s="62"/>
      <c r="H149" s="62"/>
      <c r="I149" s="62"/>
      <c r="J149" s="62"/>
      <c r="L149" s="63" t="b">
        <f t="shared" si="31"/>
        <v>0</v>
      </c>
      <c r="M149" s="63" t="b">
        <f t="shared" si="28"/>
        <v>0</v>
      </c>
      <c r="N149" s="63" t="b">
        <f t="shared" si="26"/>
        <v>0</v>
      </c>
      <c r="O149" s="63" t="b">
        <f t="shared" si="32"/>
        <v>0</v>
      </c>
      <c r="P149" s="63" t="b">
        <f t="shared" si="27"/>
        <v>0</v>
      </c>
      <c r="Q149" s="63" t="b">
        <f t="shared" si="33"/>
        <v>0</v>
      </c>
      <c r="R149" s="63">
        <f t="shared" si="34"/>
        <v>0</v>
      </c>
      <c r="S149" s="63" t="b">
        <f t="shared" si="35"/>
        <v>0</v>
      </c>
      <c r="V149" s="63">
        <v>114</v>
      </c>
      <c r="W149" s="63">
        <f t="shared" si="29"/>
        <v>0</v>
      </c>
      <c r="X149" s="63">
        <f t="shared" si="30"/>
        <v>0</v>
      </c>
    </row>
    <row r="150" spans="1:24">
      <c r="A150" s="62" t="s">
        <v>338</v>
      </c>
      <c r="B150" s="62"/>
      <c r="C150" s="62"/>
      <c r="D150" s="62"/>
      <c r="E150" s="62"/>
      <c r="F150" s="62"/>
      <c r="G150" s="62"/>
      <c r="H150" s="62"/>
      <c r="I150" s="62"/>
      <c r="J150" s="62"/>
      <c r="L150" s="63" t="b">
        <f t="shared" si="31"/>
        <v>0</v>
      </c>
      <c r="M150" s="63" t="b">
        <f t="shared" si="28"/>
        <v>0</v>
      </c>
      <c r="N150" s="63" t="b">
        <f t="shared" si="26"/>
        <v>0</v>
      </c>
      <c r="O150" s="63" t="b">
        <f t="shared" si="32"/>
        <v>0</v>
      </c>
      <c r="P150" s="63" t="b">
        <f t="shared" si="27"/>
        <v>0</v>
      </c>
      <c r="Q150" s="63" t="b">
        <f t="shared" si="33"/>
        <v>0</v>
      </c>
      <c r="R150" s="63">
        <f t="shared" si="34"/>
        <v>0</v>
      </c>
      <c r="S150" s="63" t="b">
        <f t="shared" si="35"/>
        <v>0</v>
      </c>
      <c r="V150" s="63">
        <v>115</v>
      </c>
      <c r="W150" s="63">
        <f t="shared" si="29"/>
        <v>0</v>
      </c>
      <c r="X150" s="63">
        <f t="shared" si="30"/>
        <v>0</v>
      </c>
    </row>
    <row r="151" spans="1:24">
      <c r="A151" s="62" t="s">
        <v>339</v>
      </c>
      <c r="B151" s="62"/>
      <c r="C151" s="62"/>
      <c r="D151" s="62"/>
      <c r="E151" s="62"/>
      <c r="F151" s="62"/>
      <c r="G151" s="62"/>
      <c r="H151" s="62"/>
      <c r="I151" s="62"/>
      <c r="J151" s="62"/>
      <c r="L151" s="63" t="b">
        <f t="shared" si="31"/>
        <v>0</v>
      </c>
      <c r="M151" s="63" t="b">
        <f t="shared" si="28"/>
        <v>0</v>
      </c>
      <c r="N151" s="63" t="b">
        <f t="shared" si="26"/>
        <v>0</v>
      </c>
      <c r="O151" s="63" t="b">
        <f t="shared" si="32"/>
        <v>0</v>
      </c>
      <c r="P151" s="63" t="b">
        <f t="shared" si="27"/>
        <v>0</v>
      </c>
      <c r="Q151" s="63" t="b">
        <f t="shared" si="33"/>
        <v>0</v>
      </c>
      <c r="R151" s="63">
        <f t="shared" si="34"/>
        <v>0</v>
      </c>
      <c r="S151" s="63" t="b">
        <f t="shared" si="35"/>
        <v>0</v>
      </c>
      <c r="V151" s="63">
        <v>116</v>
      </c>
      <c r="W151" s="63">
        <f t="shared" si="29"/>
        <v>0</v>
      </c>
      <c r="X151" s="63">
        <f t="shared" si="30"/>
        <v>0</v>
      </c>
    </row>
    <row r="152" spans="1:24">
      <c r="A152" s="62" t="s">
        <v>340</v>
      </c>
      <c r="B152" s="62"/>
      <c r="C152" s="62"/>
      <c r="D152" s="62"/>
      <c r="E152" s="62"/>
      <c r="F152" s="62"/>
      <c r="G152" s="62"/>
      <c r="H152" s="62"/>
      <c r="I152" s="62"/>
      <c r="J152" s="62"/>
      <c r="L152" s="63" t="b">
        <f t="shared" si="31"/>
        <v>0</v>
      </c>
      <c r="M152" s="63" t="b">
        <f t="shared" si="28"/>
        <v>0</v>
      </c>
      <c r="N152" s="63" t="b">
        <f t="shared" si="26"/>
        <v>0</v>
      </c>
      <c r="O152" s="63" t="b">
        <f t="shared" si="32"/>
        <v>0</v>
      </c>
      <c r="P152" s="63" t="b">
        <f t="shared" si="27"/>
        <v>0</v>
      </c>
      <c r="Q152" s="63" t="b">
        <f t="shared" si="33"/>
        <v>0</v>
      </c>
      <c r="R152" s="63">
        <f t="shared" si="34"/>
        <v>0</v>
      </c>
      <c r="S152" s="63" t="b">
        <f t="shared" si="35"/>
        <v>0</v>
      </c>
      <c r="V152" s="63">
        <v>117</v>
      </c>
      <c r="W152" s="63">
        <f t="shared" si="29"/>
        <v>0</v>
      </c>
      <c r="X152" s="63">
        <f t="shared" si="30"/>
        <v>0</v>
      </c>
    </row>
    <row r="153" spans="1:24">
      <c r="A153" s="62" t="s">
        <v>341</v>
      </c>
      <c r="B153" s="62"/>
      <c r="C153" s="62"/>
      <c r="D153" s="62"/>
      <c r="E153" s="62"/>
      <c r="F153" s="62"/>
      <c r="G153" s="62"/>
      <c r="H153" s="62"/>
      <c r="I153" s="62"/>
      <c r="J153" s="62"/>
      <c r="L153" s="63" t="b">
        <f t="shared" si="31"/>
        <v>0</v>
      </c>
      <c r="M153" s="63" t="b">
        <f t="shared" si="28"/>
        <v>0</v>
      </c>
      <c r="N153" s="63" t="b">
        <f t="shared" si="26"/>
        <v>0</v>
      </c>
      <c r="O153" s="63" t="b">
        <f t="shared" si="32"/>
        <v>0</v>
      </c>
      <c r="P153" s="63" t="b">
        <f t="shared" si="27"/>
        <v>0</v>
      </c>
      <c r="Q153" s="63" t="b">
        <f t="shared" si="33"/>
        <v>0</v>
      </c>
      <c r="R153" s="63">
        <f t="shared" si="34"/>
        <v>0</v>
      </c>
      <c r="S153" s="63" t="b">
        <f t="shared" si="35"/>
        <v>0</v>
      </c>
      <c r="V153" s="63">
        <v>118</v>
      </c>
      <c r="W153" s="63">
        <f t="shared" si="29"/>
        <v>0</v>
      </c>
      <c r="X153" s="63">
        <f t="shared" si="30"/>
        <v>0</v>
      </c>
    </row>
    <row r="154" spans="1:24">
      <c r="A154" s="62" t="s">
        <v>342</v>
      </c>
      <c r="B154" s="62"/>
      <c r="C154" s="62"/>
      <c r="D154" s="62"/>
      <c r="E154" s="62"/>
      <c r="F154" s="62"/>
      <c r="G154" s="62"/>
      <c r="H154" s="62"/>
      <c r="I154" s="62"/>
      <c r="J154" s="62"/>
      <c r="L154" s="63" t="b">
        <f t="shared" si="31"/>
        <v>0</v>
      </c>
      <c r="M154" s="63" t="b">
        <f t="shared" si="28"/>
        <v>0</v>
      </c>
      <c r="N154" s="63" t="b">
        <f t="shared" si="26"/>
        <v>0</v>
      </c>
      <c r="O154" s="63" t="b">
        <f t="shared" si="32"/>
        <v>0</v>
      </c>
      <c r="P154" s="63" t="b">
        <f t="shared" si="27"/>
        <v>0</v>
      </c>
      <c r="Q154" s="63" t="b">
        <f t="shared" si="33"/>
        <v>0</v>
      </c>
      <c r="R154" s="63">
        <f t="shared" si="34"/>
        <v>0</v>
      </c>
      <c r="S154" s="63" t="b">
        <f t="shared" si="35"/>
        <v>0</v>
      </c>
      <c r="V154" s="63">
        <v>119</v>
      </c>
      <c r="W154" s="63">
        <f t="shared" si="29"/>
        <v>0</v>
      </c>
      <c r="X154" s="63">
        <f t="shared" si="30"/>
        <v>0</v>
      </c>
    </row>
    <row r="155" spans="1:24">
      <c r="A155" s="62" t="s">
        <v>343</v>
      </c>
      <c r="B155" s="62"/>
      <c r="C155" s="62"/>
      <c r="D155" s="62"/>
      <c r="E155" s="62"/>
      <c r="F155" s="62"/>
      <c r="G155" s="62"/>
      <c r="H155" s="62"/>
      <c r="I155" s="62"/>
      <c r="J155" s="62"/>
      <c r="L155" s="63" t="b">
        <f t="shared" si="31"/>
        <v>0</v>
      </c>
      <c r="M155" s="63" t="b">
        <f t="shared" si="28"/>
        <v>0</v>
      </c>
      <c r="N155" s="63" t="b">
        <f t="shared" si="26"/>
        <v>0</v>
      </c>
      <c r="O155" s="63" t="b">
        <f t="shared" si="32"/>
        <v>0</v>
      </c>
      <c r="P155" s="63" t="b">
        <f t="shared" si="27"/>
        <v>0</v>
      </c>
      <c r="Q155" s="63" t="b">
        <f t="shared" si="33"/>
        <v>0</v>
      </c>
      <c r="R155" s="63">
        <f t="shared" si="34"/>
        <v>0</v>
      </c>
      <c r="S155" s="63" t="b">
        <f t="shared" si="35"/>
        <v>0</v>
      </c>
      <c r="V155" s="63">
        <v>120</v>
      </c>
      <c r="W155" s="63">
        <f t="shared" si="29"/>
        <v>0</v>
      </c>
      <c r="X155" s="63">
        <f t="shared" si="30"/>
        <v>0</v>
      </c>
    </row>
    <row r="156" spans="1:24">
      <c r="A156" s="62" t="s">
        <v>344</v>
      </c>
      <c r="B156" s="62"/>
      <c r="C156" s="62"/>
      <c r="D156" s="62"/>
      <c r="E156" s="62"/>
      <c r="F156" s="62"/>
      <c r="G156" s="62"/>
      <c r="H156" s="62"/>
      <c r="I156" s="62"/>
      <c r="J156" s="62"/>
      <c r="L156" s="63" t="b">
        <f t="shared" si="31"/>
        <v>0</v>
      </c>
      <c r="M156" s="63" t="b">
        <f t="shared" si="28"/>
        <v>0</v>
      </c>
      <c r="N156" s="63" t="b">
        <f t="shared" si="26"/>
        <v>0</v>
      </c>
      <c r="O156" s="63" t="b">
        <f t="shared" si="32"/>
        <v>0</v>
      </c>
      <c r="P156" s="63" t="b">
        <f t="shared" si="27"/>
        <v>0</v>
      </c>
      <c r="Q156" s="63" t="b">
        <f t="shared" si="33"/>
        <v>0</v>
      </c>
      <c r="R156" s="63">
        <f t="shared" si="34"/>
        <v>0</v>
      </c>
      <c r="S156" s="63" t="b">
        <f t="shared" si="35"/>
        <v>0</v>
      </c>
      <c r="V156" s="63">
        <v>121</v>
      </c>
      <c r="W156" s="63">
        <f t="shared" si="29"/>
        <v>0</v>
      </c>
      <c r="X156" s="63">
        <f t="shared" si="30"/>
        <v>0</v>
      </c>
    </row>
    <row r="157" spans="1:24">
      <c r="A157" s="62" t="s">
        <v>345</v>
      </c>
      <c r="B157" s="62"/>
      <c r="C157" s="62"/>
      <c r="D157" s="62"/>
      <c r="E157" s="62"/>
      <c r="F157" s="62"/>
      <c r="G157" s="62"/>
      <c r="H157" s="62"/>
      <c r="I157" s="62"/>
      <c r="J157" s="62"/>
      <c r="L157" s="63" t="b">
        <f t="shared" si="31"/>
        <v>0</v>
      </c>
      <c r="M157" s="63" t="b">
        <f t="shared" si="28"/>
        <v>0</v>
      </c>
      <c r="N157" s="63" t="b">
        <f t="shared" si="26"/>
        <v>0</v>
      </c>
      <c r="O157" s="63" t="b">
        <f t="shared" si="32"/>
        <v>0</v>
      </c>
      <c r="P157" s="63" t="b">
        <f t="shared" si="27"/>
        <v>0</v>
      </c>
      <c r="Q157" s="63" t="b">
        <f t="shared" si="33"/>
        <v>0</v>
      </c>
      <c r="R157" s="63">
        <f t="shared" si="34"/>
        <v>0</v>
      </c>
      <c r="S157" s="63" t="b">
        <f t="shared" si="35"/>
        <v>0</v>
      </c>
      <c r="V157" s="63">
        <v>122</v>
      </c>
      <c r="W157" s="63">
        <f t="shared" si="29"/>
        <v>0</v>
      </c>
      <c r="X157" s="63">
        <f t="shared" si="30"/>
        <v>0</v>
      </c>
    </row>
    <row r="158" spans="1:24">
      <c r="A158" s="62" t="s">
        <v>346</v>
      </c>
      <c r="B158" s="62"/>
      <c r="C158" s="62"/>
      <c r="D158" s="62"/>
      <c r="E158" s="62"/>
      <c r="F158" s="62"/>
      <c r="G158" s="62"/>
      <c r="H158" s="62"/>
      <c r="I158" s="62"/>
      <c r="J158" s="62"/>
      <c r="L158" s="63" t="b">
        <f t="shared" si="31"/>
        <v>0</v>
      </c>
      <c r="M158" s="63" t="b">
        <f t="shared" si="28"/>
        <v>0</v>
      </c>
      <c r="N158" s="63" t="b">
        <f t="shared" si="26"/>
        <v>0</v>
      </c>
      <c r="O158" s="63" t="b">
        <f t="shared" si="32"/>
        <v>0</v>
      </c>
      <c r="P158" s="63" t="b">
        <f t="shared" si="27"/>
        <v>0</v>
      </c>
      <c r="Q158" s="63" t="b">
        <f t="shared" si="33"/>
        <v>0</v>
      </c>
      <c r="R158" s="63">
        <f t="shared" si="34"/>
        <v>0</v>
      </c>
      <c r="S158" s="63" t="b">
        <f t="shared" si="35"/>
        <v>0</v>
      </c>
      <c r="V158" s="63">
        <v>123</v>
      </c>
      <c r="W158" s="63">
        <f t="shared" si="29"/>
        <v>0</v>
      </c>
      <c r="X158" s="63">
        <f t="shared" si="30"/>
        <v>0</v>
      </c>
    </row>
    <row r="159" spans="1:24">
      <c r="A159" s="62" t="s">
        <v>347</v>
      </c>
      <c r="B159" s="62"/>
      <c r="C159" s="62"/>
      <c r="D159" s="62"/>
      <c r="E159" s="62"/>
      <c r="F159" s="62"/>
      <c r="G159" s="62"/>
      <c r="H159" s="62"/>
      <c r="I159" s="62"/>
      <c r="J159" s="62"/>
      <c r="L159" s="63" t="b">
        <f t="shared" si="31"/>
        <v>0</v>
      </c>
      <c r="M159" s="63" t="b">
        <f t="shared" si="28"/>
        <v>0</v>
      </c>
      <c r="N159" s="63" t="b">
        <f t="shared" si="26"/>
        <v>0</v>
      </c>
      <c r="O159" s="63" t="b">
        <f t="shared" si="32"/>
        <v>0</v>
      </c>
      <c r="P159" s="63" t="b">
        <f t="shared" si="27"/>
        <v>0</v>
      </c>
      <c r="Q159" s="63" t="b">
        <f t="shared" si="33"/>
        <v>0</v>
      </c>
      <c r="R159" s="63">
        <f t="shared" si="34"/>
        <v>0</v>
      </c>
      <c r="S159" s="63" t="b">
        <f t="shared" si="35"/>
        <v>0</v>
      </c>
      <c r="V159" s="63">
        <v>124</v>
      </c>
      <c r="W159" s="63">
        <f t="shared" si="29"/>
        <v>0</v>
      </c>
      <c r="X159" s="63">
        <f t="shared" si="30"/>
        <v>0</v>
      </c>
    </row>
    <row r="160" spans="1:24">
      <c r="A160" s="62" t="s">
        <v>348</v>
      </c>
      <c r="B160" s="62"/>
      <c r="C160" s="62"/>
      <c r="D160" s="62"/>
      <c r="E160" s="62"/>
      <c r="F160" s="62"/>
      <c r="G160" s="62"/>
      <c r="H160" s="62"/>
      <c r="I160" s="62"/>
      <c r="J160" s="62"/>
      <c r="L160" s="63" t="b">
        <f t="shared" si="31"/>
        <v>0</v>
      </c>
      <c r="M160" s="63" t="b">
        <f t="shared" si="28"/>
        <v>0</v>
      </c>
      <c r="N160" s="63" t="b">
        <f t="shared" si="26"/>
        <v>0</v>
      </c>
      <c r="O160" s="63" t="b">
        <f t="shared" si="32"/>
        <v>0</v>
      </c>
      <c r="P160" s="63" t="b">
        <f t="shared" si="27"/>
        <v>0</v>
      </c>
      <c r="Q160" s="63" t="b">
        <f t="shared" si="33"/>
        <v>0</v>
      </c>
      <c r="R160" s="63">
        <f t="shared" si="34"/>
        <v>0</v>
      </c>
      <c r="S160" s="63" t="b">
        <f t="shared" si="35"/>
        <v>0</v>
      </c>
      <c r="V160" s="63">
        <v>125</v>
      </c>
      <c r="W160" s="63">
        <f t="shared" si="29"/>
        <v>0</v>
      </c>
      <c r="X160" s="63">
        <f t="shared" si="30"/>
        <v>0</v>
      </c>
    </row>
    <row r="161" spans="1:24">
      <c r="A161" s="62" t="s">
        <v>349</v>
      </c>
      <c r="B161" s="62"/>
      <c r="C161" s="62"/>
      <c r="D161" s="62"/>
      <c r="E161" s="62"/>
      <c r="F161" s="62"/>
      <c r="G161" s="62"/>
      <c r="H161" s="62"/>
      <c r="I161" s="62"/>
      <c r="J161" s="62"/>
      <c r="L161" s="63" t="b">
        <f t="shared" si="31"/>
        <v>0</v>
      </c>
      <c r="M161" s="63" t="b">
        <f t="shared" si="28"/>
        <v>0</v>
      </c>
      <c r="N161" s="63" t="b">
        <f t="shared" si="26"/>
        <v>0</v>
      </c>
      <c r="O161" s="63" t="b">
        <f t="shared" si="32"/>
        <v>0</v>
      </c>
      <c r="P161" s="63" t="b">
        <f t="shared" si="27"/>
        <v>0</v>
      </c>
      <c r="Q161" s="63" t="b">
        <f t="shared" si="33"/>
        <v>0</v>
      </c>
      <c r="R161" s="63">
        <f t="shared" si="34"/>
        <v>0</v>
      </c>
      <c r="S161" s="63" t="b">
        <f t="shared" si="35"/>
        <v>0</v>
      </c>
      <c r="V161" s="63">
        <v>126</v>
      </c>
      <c r="W161" s="63">
        <f t="shared" si="29"/>
        <v>0</v>
      </c>
      <c r="X161" s="63">
        <f t="shared" si="30"/>
        <v>0</v>
      </c>
    </row>
    <row r="162" spans="1:24">
      <c r="A162" s="62" t="s">
        <v>350</v>
      </c>
      <c r="B162" s="62"/>
      <c r="C162" s="62"/>
      <c r="D162" s="62"/>
      <c r="E162" s="62"/>
      <c r="F162" s="62"/>
      <c r="G162" s="62"/>
      <c r="H162" s="62"/>
      <c r="I162" s="62"/>
      <c r="J162" s="62"/>
      <c r="L162" s="63" t="b">
        <f t="shared" si="31"/>
        <v>0</v>
      </c>
      <c r="M162" s="63" t="b">
        <f t="shared" si="28"/>
        <v>0</v>
      </c>
      <c r="N162" s="63" t="b">
        <f t="shared" si="26"/>
        <v>0</v>
      </c>
      <c r="O162" s="63" t="b">
        <f t="shared" si="32"/>
        <v>0</v>
      </c>
      <c r="P162" s="63" t="b">
        <f t="shared" si="27"/>
        <v>0</v>
      </c>
      <c r="Q162" s="63" t="b">
        <f t="shared" si="33"/>
        <v>0</v>
      </c>
      <c r="R162" s="63">
        <f t="shared" si="34"/>
        <v>0</v>
      </c>
      <c r="S162" s="63" t="b">
        <f t="shared" si="35"/>
        <v>0</v>
      </c>
      <c r="V162" s="63">
        <v>127</v>
      </c>
      <c r="W162" s="63">
        <f t="shared" si="29"/>
        <v>0</v>
      </c>
      <c r="X162" s="63">
        <f t="shared" si="30"/>
        <v>0</v>
      </c>
    </row>
    <row r="163" spans="1:24">
      <c r="A163" s="62" t="s">
        <v>351</v>
      </c>
      <c r="B163" s="62"/>
      <c r="C163" s="62"/>
      <c r="D163" s="62"/>
      <c r="E163" s="62"/>
      <c r="F163" s="62"/>
      <c r="G163" s="62"/>
      <c r="H163" s="62"/>
      <c r="I163" s="62"/>
      <c r="J163" s="62"/>
      <c r="L163" s="63" t="b">
        <f t="shared" si="31"/>
        <v>0</v>
      </c>
      <c r="M163" s="63" t="b">
        <f t="shared" si="28"/>
        <v>0</v>
      </c>
      <c r="N163" s="63" t="b">
        <f t="shared" si="26"/>
        <v>0</v>
      </c>
      <c r="O163" s="63" t="b">
        <f t="shared" si="32"/>
        <v>0</v>
      </c>
      <c r="P163" s="63" t="b">
        <f t="shared" si="27"/>
        <v>0</v>
      </c>
      <c r="Q163" s="63" t="b">
        <f t="shared" si="33"/>
        <v>0</v>
      </c>
      <c r="R163" s="63">
        <f t="shared" si="34"/>
        <v>0</v>
      </c>
      <c r="S163" s="63" t="b">
        <f t="shared" si="35"/>
        <v>0</v>
      </c>
      <c r="V163" s="63">
        <v>128</v>
      </c>
      <c r="W163" s="63">
        <f t="shared" si="29"/>
        <v>0</v>
      </c>
      <c r="X163" s="63">
        <f t="shared" si="30"/>
        <v>0</v>
      </c>
    </row>
    <row r="164" spans="1:24">
      <c r="A164" s="62" t="s">
        <v>352</v>
      </c>
      <c r="B164" s="62"/>
      <c r="C164" s="62"/>
      <c r="D164" s="62"/>
      <c r="E164" s="62"/>
      <c r="F164" s="62"/>
      <c r="G164" s="62"/>
      <c r="H164" s="62"/>
      <c r="I164" s="62"/>
      <c r="J164" s="62"/>
      <c r="L164" s="63" t="b">
        <f t="shared" ref="L164:L195" si="36">AND(B164&lt;&gt;"",C164&lt;&gt;"",OR(D164&lt;&gt;"",E164&lt;&gt;"",F164&lt;&gt;""),H164&gt;9999,I164&lt;&gt;"",J164&gt;0)</f>
        <v>0</v>
      </c>
      <c r="M164" s="63" t="b">
        <f t="shared" si="28"/>
        <v>0</v>
      </c>
      <c r="N164" s="63" t="b">
        <f t="shared" si="26"/>
        <v>0</v>
      </c>
      <c r="O164" s="63" t="b">
        <f t="shared" ref="O164:O195" si="37">AND(COUNTIF(PLZlkr,H164)&gt;0,L164)</f>
        <v>0</v>
      </c>
      <c r="P164" s="63" t="b">
        <f t="shared" si="27"/>
        <v>0</v>
      </c>
      <c r="Q164" s="63" t="b">
        <f t="shared" ref="Q164:Q195" si="38">COUNTIF(PLZnachbarn,H164)&gt;0</f>
        <v>0</v>
      </c>
      <c r="R164" s="63">
        <f t="shared" ref="R164:R193" si="39">IF(Q164,R163+1,R163)</f>
        <v>0</v>
      </c>
      <c r="S164" s="63" t="b">
        <f t="shared" ref="S164:S195" si="40">OR(P164,IF(R164&lt;=AnzahlNachbarn,Q164))</f>
        <v>0</v>
      </c>
      <c r="V164" s="63">
        <v>129</v>
      </c>
      <c r="W164" s="63">
        <f t="shared" si="29"/>
        <v>0</v>
      </c>
      <c r="X164" s="63">
        <f t="shared" si="30"/>
        <v>0</v>
      </c>
    </row>
    <row r="165" spans="1:24">
      <c r="A165" s="62" t="s">
        <v>353</v>
      </c>
      <c r="B165" s="62"/>
      <c r="C165" s="62"/>
      <c r="D165" s="62"/>
      <c r="E165" s="62"/>
      <c r="F165" s="62"/>
      <c r="G165" s="62"/>
      <c r="H165" s="62"/>
      <c r="I165" s="62"/>
      <c r="J165" s="62"/>
      <c r="L165" s="63" t="b">
        <f t="shared" si="36"/>
        <v>0</v>
      </c>
      <c r="M165" s="63" t="b">
        <f t="shared" si="28"/>
        <v>0</v>
      </c>
      <c r="N165" s="63" t="b">
        <f t="shared" ref="N165:N228" si="41">AND(L165,M165)</f>
        <v>0</v>
      </c>
      <c r="O165" s="63" t="b">
        <f t="shared" si="37"/>
        <v>0</v>
      </c>
      <c r="P165" s="63" t="b">
        <f t="shared" ref="P165:P228" si="42">AND(O165,N165)</f>
        <v>0</v>
      </c>
      <c r="Q165" s="63" t="b">
        <f t="shared" si="38"/>
        <v>0</v>
      </c>
      <c r="R165" s="63">
        <f t="shared" si="39"/>
        <v>0</v>
      </c>
      <c r="S165" s="63" t="b">
        <f t="shared" si="40"/>
        <v>0</v>
      </c>
      <c r="V165" s="63">
        <v>130</v>
      </c>
      <c r="W165" s="63">
        <f t="shared" si="29"/>
        <v>0</v>
      </c>
      <c r="X165" s="63">
        <f t="shared" si="30"/>
        <v>0</v>
      </c>
    </row>
    <row r="166" spans="1:24">
      <c r="A166" s="62" t="s">
        <v>354</v>
      </c>
      <c r="B166" s="62"/>
      <c r="C166" s="62"/>
      <c r="D166" s="62"/>
      <c r="E166" s="62"/>
      <c r="F166" s="62"/>
      <c r="G166" s="62"/>
      <c r="H166" s="62"/>
      <c r="I166" s="62"/>
      <c r="J166" s="62"/>
      <c r="L166" s="63" t="b">
        <f t="shared" si="36"/>
        <v>0</v>
      </c>
      <c r="M166" s="63" t="b">
        <f t="shared" si="28"/>
        <v>0</v>
      </c>
      <c r="N166" s="63" t="b">
        <f t="shared" si="41"/>
        <v>0</v>
      </c>
      <c r="O166" s="63" t="b">
        <f t="shared" si="37"/>
        <v>0</v>
      </c>
      <c r="P166" s="63" t="b">
        <f t="shared" si="42"/>
        <v>0</v>
      </c>
      <c r="Q166" s="63" t="b">
        <f t="shared" si="38"/>
        <v>0</v>
      </c>
      <c r="R166" s="63">
        <f t="shared" si="39"/>
        <v>0</v>
      </c>
      <c r="S166" s="63" t="b">
        <f t="shared" si="40"/>
        <v>0</v>
      </c>
      <c r="V166" s="63">
        <v>131</v>
      </c>
      <c r="W166" s="63">
        <f t="shared" si="29"/>
        <v>0</v>
      </c>
      <c r="X166" s="63">
        <f t="shared" si="30"/>
        <v>0</v>
      </c>
    </row>
    <row r="167" spans="1:24">
      <c r="A167" s="62" t="s">
        <v>355</v>
      </c>
      <c r="B167" s="62"/>
      <c r="C167" s="62"/>
      <c r="D167" s="62"/>
      <c r="E167" s="62"/>
      <c r="F167" s="62"/>
      <c r="G167" s="62"/>
      <c r="H167" s="62"/>
      <c r="I167" s="62"/>
      <c r="J167" s="62"/>
      <c r="L167" s="63" t="b">
        <f t="shared" si="36"/>
        <v>0</v>
      </c>
      <c r="M167" s="63" t="b">
        <f t="shared" si="28"/>
        <v>0</v>
      </c>
      <c r="N167" s="63" t="b">
        <f t="shared" si="41"/>
        <v>0</v>
      </c>
      <c r="O167" s="63" t="b">
        <f t="shared" si="37"/>
        <v>0</v>
      </c>
      <c r="P167" s="63" t="b">
        <f t="shared" si="42"/>
        <v>0</v>
      </c>
      <c r="Q167" s="63" t="b">
        <f t="shared" si="38"/>
        <v>0</v>
      </c>
      <c r="R167" s="63">
        <f t="shared" si="39"/>
        <v>0</v>
      </c>
      <c r="S167" s="63" t="b">
        <f t="shared" si="40"/>
        <v>0</v>
      </c>
      <c r="V167" s="63">
        <v>132</v>
      </c>
      <c r="W167" s="63">
        <f t="shared" si="29"/>
        <v>0</v>
      </c>
      <c r="X167" s="63">
        <f t="shared" si="30"/>
        <v>0</v>
      </c>
    </row>
    <row r="168" spans="1:24">
      <c r="A168" s="62" t="s">
        <v>356</v>
      </c>
      <c r="B168" s="62"/>
      <c r="C168" s="62"/>
      <c r="D168" s="62"/>
      <c r="E168" s="62"/>
      <c r="F168" s="62"/>
      <c r="G168" s="62"/>
      <c r="H168" s="62"/>
      <c r="I168" s="62"/>
      <c r="J168" s="62"/>
      <c r="L168" s="63" t="b">
        <f t="shared" si="36"/>
        <v>0</v>
      </c>
      <c r="M168" s="63" t="b">
        <f t="shared" si="28"/>
        <v>0</v>
      </c>
      <c r="N168" s="63" t="b">
        <f t="shared" si="41"/>
        <v>0</v>
      </c>
      <c r="O168" s="63" t="b">
        <f t="shared" si="37"/>
        <v>0</v>
      </c>
      <c r="P168" s="63" t="b">
        <f t="shared" si="42"/>
        <v>0</v>
      </c>
      <c r="Q168" s="63" t="b">
        <f t="shared" si="38"/>
        <v>0</v>
      </c>
      <c r="R168" s="63">
        <f t="shared" si="39"/>
        <v>0</v>
      </c>
      <c r="S168" s="63" t="b">
        <f t="shared" si="40"/>
        <v>0</v>
      </c>
      <c r="V168" s="63">
        <v>133</v>
      </c>
      <c r="W168" s="63">
        <f t="shared" si="29"/>
        <v>0</v>
      </c>
      <c r="X168" s="63">
        <f t="shared" si="30"/>
        <v>0</v>
      </c>
    </row>
    <row r="169" spans="1:24">
      <c r="A169" s="62" t="s">
        <v>357</v>
      </c>
      <c r="B169" s="62"/>
      <c r="C169" s="62"/>
      <c r="D169" s="62"/>
      <c r="E169" s="62"/>
      <c r="F169" s="62"/>
      <c r="G169" s="62"/>
      <c r="H169" s="62"/>
      <c r="I169" s="62"/>
      <c r="J169" s="62"/>
      <c r="L169" s="63" t="b">
        <f t="shared" si="36"/>
        <v>0</v>
      </c>
      <c r="M169" s="63" t="b">
        <f t="shared" si="28"/>
        <v>0</v>
      </c>
      <c r="N169" s="63" t="b">
        <f t="shared" si="41"/>
        <v>0</v>
      </c>
      <c r="O169" s="63" t="b">
        <f t="shared" si="37"/>
        <v>0</v>
      </c>
      <c r="P169" s="63" t="b">
        <f t="shared" si="42"/>
        <v>0</v>
      </c>
      <c r="Q169" s="63" t="b">
        <f t="shared" si="38"/>
        <v>0</v>
      </c>
      <c r="R169" s="63">
        <f t="shared" si="39"/>
        <v>0</v>
      </c>
      <c r="S169" s="63" t="b">
        <f t="shared" si="40"/>
        <v>0</v>
      </c>
      <c r="V169" s="63">
        <v>134</v>
      </c>
      <c r="W169" s="63">
        <f t="shared" si="29"/>
        <v>0</v>
      </c>
      <c r="X169" s="63">
        <f t="shared" si="30"/>
        <v>0</v>
      </c>
    </row>
    <row r="170" spans="1:24">
      <c r="A170" s="62" t="s">
        <v>358</v>
      </c>
      <c r="B170" s="62"/>
      <c r="C170" s="62"/>
      <c r="D170" s="62"/>
      <c r="E170" s="62"/>
      <c r="F170" s="62"/>
      <c r="G170" s="62"/>
      <c r="H170" s="62"/>
      <c r="I170" s="62"/>
      <c r="J170" s="62"/>
      <c r="L170" s="63" t="b">
        <f t="shared" si="36"/>
        <v>0</v>
      </c>
      <c r="M170" s="63" t="b">
        <f t="shared" si="28"/>
        <v>0</v>
      </c>
      <c r="N170" s="63" t="b">
        <f t="shared" si="41"/>
        <v>0</v>
      </c>
      <c r="O170" s="63" t="b">
        <f t="shared" si="37"/>
        <v>0</v>
      </c>
      <c r="P170" s="63" t="b">
        <f t="shared" si="42"/>
        <v>0</v>
      </c>
      <c r="Q170" s="63" t="b">
        <f t="shared" si="38"/>
        <v>0</v>
      </c>
      <c r="R170" s="63">
        <f t="shared" si="39"/>
        <v>0</v>
      </c>
      <c r="S170" s="63" t="b">
        <f t="shared" si="40"/>
        <v>0</v>
      </c>
      <c r="V170" s="63">
        <v>135</v>
      </c>
      <c r="W170" s="63">
        <f t="shared" si="29"/>
        <v>0</v>
      </c>
      <c r="X170" s="63">
        <f t="shared" si="30"/>
        <v>0</v>
      </c>
    </row>
    <row r="171" spans="1:24">
      <c r="A171" s="62" t="s">
        <v>359</v>
      </c>
      <c r="B171" s="62"/>
      <c r="C171" s="62"/>
      <c r="D171" s="62"/>
      <c r="E171" s="62"/>
      <c r="F171" s="62"/>
      <c r="G171" s="62"/>
      <c r="H171" s="62"/>
      <c r="I171" s="62"/>
      <c r="J171" s="62"/>
      <c r="L171" s="63" t="b">
        <f t="shared" si="36"/>
        <v>0</v>
      </c>
      <c r="M171" s="63" t="b">
        <f t="shared" si="28"/>
        <v>0</v>
      </c>
      <c r="N171" s="63" t="b">
        <f t="shared" si="41"/>
        <v>0</v>
      </c>
      <c r="O171" s="63" t="b">
        <f t="shared" si="37"/>
        <v>0</v>
      </c>
      <c r="P171" s="63" t="b">
        <f t="shared" si="42"/>
        <v>0</v>
      </c>
      <c r="Q171" s="63" t="b">
        <f t="shared" si="38"/>
        <v>0</v>
      </c>
      <c r="R171" s="63">
        <f t="shared" si="39"/>
        <v>0</v>
      </c>
      <c r="S171" s="63" t="b">
        <f t="shared" si="40"/>
        <v>0</v>
      </c>
      <c r="V171" s="63">
        <v>136</v>
      </c>
      <c r="W171" s="63">
        <f t="shared" si="29"/>
        <v>0</v>
      </c>
      <c r="X171" s="63">
        <f t="shared" si="30"/>
        <v>0</v>
      </c>
    </row>
    <row r="172" spans="1:24">
      <c r="A172" s="62" t="s">
        <v>360</v>
      </c>
      <c r="B172" s="62"/>
      <c r="C172" s="62"/>
      <c r="D172" s="62"/>
      <c r="E172" s="62"/>
      <c r="F172" s="62"/>
      <c r="G172" s="62"/>
      <c r="H172" s="62"/>
      <c r="I172" s="62"/>
      <c r="J172" s="62"/>
      <c r="L172" s="63" t="b">
        <f t="shared" si="36"/>
        <v>0</v>
      </c>
      <c r="M172" s="63" t="b">
        <f t="shared" si="28"/>
        <v>0</v>
      </c>
      <c r="N172" s="63" t="b">
        <f t="shared" si="41"/>
        <v>0</v>
      </c>
      <c r="O172" s="63" t="b">
        <f t="shared" si="37"/>
        <v>0</v>
      </c>
      <c r="P172" s="63" t="b">
        <f t="shared" si="42"/>
        <v>0</v>
      </c>
      <c r="Q172" s="63" t="b">
        <f t="shared" si="38"/>
        <v>0</v>
      </c>
      <c r="R172" s="63">
        <f t="shared" si="39"/>
        <v>0</v>
      </c>
      <c r="S172" s="63" t="b">
        <f t="shared" si="40"/>
        <v>0</v>
      </c>
      <c r="V172" s="63">
        <v>137</v>
      </c>
      <c r="W172" s="63">
        <f t="shared" si="29"/>
        <v>0</v>
      </c>
      <c r="X172" s="63">
        <f t="shared" si="30"/>
        <v>0</v>
      </c>
    </row>
    <row r="173" spans="1:24">
      <c r="A173" s="62" t="s">
        <v>361</v>
      </c>
      <c r="B173" s="62"/>
      <c r="C173" s="62"/>
      <c r="D173" s="62"/>
      <c r="E173" s="62"/>
      <c r="F173" s="62"/>
      <c r="G173" s="62"/>
      <c r="H173" s="62"/>
      <c r="I173" s="62"/>
      <c r="J173" s="62"/>
      <c r="L173" s="63" t="b">
        <f t="shared" si="36"/>
        <v>0</v>
      </c>
      <c r="M173" s="63" t="b">
        <f t="shared" si="28"/>
        <v>0</v>
      </c>
      <c r="N173" s="63" t="b">
        <f t="shared" si="41"/>
        <v>0</v>
      </c>
      <c r="O173" s="63" t="b">
        <f t="shared" si="37"/>
        <v>0</v>
      </c>
      <c r="P173" s="63" t="b">
        <f t="shared" si="42"/>
        <v>0</v>
      </c>
      <c r="Q173" s="63" t="b">
        <f t="shared" si="38"/>
        <v>0</v>
      </c>
      <c r="R173" s="63">
        <f t="shared" si="39"/>
        <v>0</v>
      </c>
      <c r="S173" s="63" t="b">
        <f t="shared" si="40"/>
        <v>0</v>
      </c>
      <c r="V173" s="63">
        <v>138</v>
      </c>
      <c r="W173" s="63">
        <f t="shared" si="29"/>
        <v>0</v>
      </c>
      <c r="X173" s="63">
        <f t="shared" si="30"/>
        <v>0</v>
      </c>
    </row>
    <row r="174" spans="1:24">
      <c r="A174" s="62" t="s">
        <v>362</v>
      </c>
      <c r="B174" s="62"/>
      <c r="C174" s="62"/>
      <c r="D174" s="62"/>
      <c r="E174" s="62"/>
      <c r="F174" s="62"/>
      <c r="G174" s="62"/>
      <c r="H174" s="62"/>
      <c r="I174" s="62"/>
      <c r="J174" s="62"/>
      <c r="L174" s="63" t="b">
        <f t="shared" si="36"/>
        <v>0</v>
      </c>
      <c r="M174" s="63" t="b">
        <f t="shared" si="28"/>
        <v>0</v>
      </c>
      <c r="N174" s="63" t="b">
        <f t="shared" si="41"/>
        <v>0</v>
      </c>
      <c r="O174" s="63" t="b">
        <f t="shared" si="37"/>
        <v>0</v>
      </c>
      <c r="P174" s="63" t="b">
        <f t="shared" si="42"/>
        <v>0</v>
      </c>
      <c r="Q174" s="63" t="b">
        <f t="shared" si="38"/>
        <v>0</v>
      </c>
      <c r="R174" s="63">
        <f t="shared" si="39"/>
        <v>0</v>
      </c>
      <c r="S174" s="63" t="b">
        <f t="shared" si="40"/>
        <v>0</v>
      </c>
      <c r="V174" s="63">
        <v>139</v>
      </c>
      <c r="W174" s="63">
        <f t="shared" si="29"/>
        <v>0</v>
      </c>
      <c r="X174" s="63">
        <f t="shared" si="30"/>
        <v>0</v>
      </c>
    </row>
    <row r="175" spans="1:24">
      <c r="A175" s="62" t="s">
        <v>363</v>
      </c>
      <c r="B175" s="62"/>
      <c r="C175" s="62"/>
      <c r="D175" s="62"/>
      <c r="E175" s="62"/>
      <c r="F175" s="62"/>
      <c r="G175" s="62"/>
      <c r="H175" s="62"/>
      <c r="I175" s="62"/>
      <c r="J175" s="62"/>
      <c r="L175" s="63" t="b">
        <f t="shared" si="36"/>
        <v>0</v>
      </c>
      <c r="M175" s="63" t="b">
        <f t="shared" si="28"/>
        <v>0</v>
      </c>
      <c r="N175" s="63" t="b">
        <f t="shared" si="41"/>
        <v>0</v>
      </c>
      <c r="O175" s="63" t="b">
        <f t="shared" si="37"/>
        <v>0</v>
      </c>
      <c r="P175" s="63" t="b">
        <f t="shared" si="42"/>
        <v>0</v>
      </c>
      <c r="Q175" s="63" t="b">
        <f t="shared" si="38"/>
        <v>0</v>
      </c>
      <c r="R175" s="63">
        <f t="shared" si="39"/>
        <v>0</v>
      </c>
      <c r="S175" s="63" t="b">
        <f t="shared" si="40"/>
        <v>0</v>
      </c>
      <c r="V175" s="63">
        <v>140</v>
      </c>
      <c r="W175" s="63">
        <f t="shared" si="29"/>
        <v>0</v>
      </c>
      <c r="X175" s="63">
        <f t="shared" si="30"/>
        <v>0</v>
      </c>
    </row>
    <row r="176" spans="1:24">
      <c r="A176" s="62" t="s">
        <v>364</v>
      </c>
      <c r="B176" s="62"/>
      <c r="C176" s="62"/>
      <c r="D176" s="62"/>
      <c r="E176" s="62"/>
      <c r="F176" s="62"/>
      <c r="G176" s="62"/>
      <c r="H176" s="62"/>
      <c r="I176" s="62"/>
      <c r="J176" s="62"/>
      <c r="L176" s="63" t="b">
        <f t="shared" si="36"/>
        <v>0</v>
      </c>
      <c r="M176" s="63" t="b">
        <f t="shared" si="28"/>
        <v>0</v>
      </c>
      <c r="N176" s="63" t="b">
        <f t="shared" si="41"/>
        <v>0</v>
      </c>
      <c r="O176" s="63" t="b">
        <f t="shared" si="37"/>
        <v>0</v>
      </c>
      <c r="P176" s="63" t="b">
        <f t="shared" si="42"/>
        <v>0</v>
      </c>
      <c r="Q176" s="63" t="b">
        <f t="shared" si="38"/>
        <v>0</v>
      </c>
      <c r="R176" s="63">
        <f t="shared" si="39"/>
        <v>0</v>
      </c>
      <c r="S176" s="63" t="b">
        <f t="shared" si="40"/>
        <v>0</v>
      </c>
      <c r="V176" s="63">
        <v>141</v>
      </c>
      <c r="W176" s="63">
        <f t="shared" si="29"/>
        <v>0</v>
      </c>
      <c r="X176" s="63">
        <f t="shared" si="30"/>
        <v>0</v>
      </c>
    </row>
    <row r="177" spans="1:24">
      <c r="A177" s="62" t="s">
        <v>365</v>
      </c>
      <c r="B177" s="62"/>
      <c r="C177" s="62"/>
      <c r="D177" s="62"/>
      <c r="E177" s="62"/>
      <c r="F177" s="62"/>
      <c r="G177" s="62"/>
      <c r="H177" s="62"/>
      <c r="I177" s="62"/>
      <c r="J177" s="62"/>
      <c r="L177" s="63" t="b">
        <f t="shared" si="36"/>
        <v>0</v>
      </c>
      <c r="M177" s="63" t="b">
        <f t="shared" si="28"/>
        <v>0</v>
      </c>
      <c r="N177" s="63" t="b">
        <f t="shared" si="41"/>
        <v>0</v>
      </c>
      <c r="O177" s="63" t="b">
        <f t="shared" si="37"/>
        <v>0</v>
      </c>
      <c r="P177" s="63" t="b">
        <f t="shared" si="42"/>
        <v>0</v>
      </c>
      <c r="Q177" s="63" t="b">
        <f t="shared" si="38"/>
        <v>0</v>
      </c>
      <c r="R177" s="63">
        <f t="shared" si="39"/>
        <v>0</v>
      </c>
      <c r="S177" s="63" t="b">
        <f t="shared" si="40"/>
        <v>0</v>
      </c>
      <c r="V177" s="63">
        <v>142</v>
      </c>
      <c r="W177" s="63">
        <f t="shared" si="29"/>
        <v>0</v>
      </c>
      <c r="X177" s="63">
        <f t="shared" si="30"/>
        <v>0</v>
      </c>
    </row>
    <row r="178" spans="1:24">
      <c r="A178" s="62" t="s">
        <v>366</v>
      </c>
      <c r="B178" s="62"/>
      <c r="C178" s="62"/>
      <c r="D178" s="62"/>
      <c r="E178" s="62"/>
      <c r="F178" s="62"/>
      <c r="G178" s="62"/>
      <c r="H178" s="62"/>
      <c r="I178" s="62"/>
      <c r="J178" s="62"/>
      <c r="L178" s="63" t="b">
        <f t="shared" si="36"/>
        <v>0</v>
      </c>
      <c r="M178" s="63" t="b">
        <f t="shared" si="28"/>
        <v>0</v>
      </c>
      <c r="N178" s="63" t="b">
        <f t="shared" si="41"/>
        <v>0</v>
      </c>
      <c r="O178" s="63" t="b">
        <f t="shared" si="37"/>
        <v>0</v>
      </c>
      <c r="P178" s="63" t="b">
        <f t="shared" si="42"/>
        <v>0</v>
      </c>
      <c r="Q178" s="63" t="b">
        <f t="shared" si="38"/>
        <v>0</v>
      </c>
      <c r="R178" s="63">
        <f t="shared" si="39"/>
        <v>0</v>
      </c>
      <c r="S178" s="63" t="b">
        <f t="shared" si="40"/>
        <v>0</v>
      </c>
      <c r="V178" s="63">
        <v>143</v>
      </c>
      <c r="W178" s="63">
        <f t="shared" si="29"/>
        <v>0</v>
      </c>
      <c r="X178" s="63">
        <f t="shared" si="30"/>
        <v>0</v>
      </c>
    </row>
    <row r="179" spans="1:24">
      <c r="A179" s="62" t="s">
        <v>367</v>
      </c>
      <c r="B179" s="62"/>
      <c r="C179" s="62"/>
      <c r="D179" s="62"/>
      <c r="E179" s="62"/>
      <c r="F179" s="62"/>
      <c r="G179" s="62"/>
      <c r="H179" s="62"/>
      <c r="I179" s="62"/>
      <c r="J179" s="62"/>
      <c r="L179" s="63" t="b">
        <f t="shared" si="36"/>
        <v>0</v>
      </c>
      <c r="M179" s="63" t="b">
        <f t="shared" si="28"/>
        <v>0</v>
      </c>
      <c r="N179" s="63" t="b">
        <f t="shared" si="41"/>
        <v>0</v>
      </c>
      <c r="O179" s="63" t="b">
        <f t="shared" si="37"/>
        <v>0</v>
      </c>
      <c r="P179" s="63" t="b">
        <f t="shared" si="42"/>
        <v>0</v>
      </c>
      <c r="Q179" s="63" t="b">
        <f t="shared" si="38"/>
        <v>0</v>
      </c>
      <c r="R179" s="63">
        <f t="shared" si="39"/>
        <v>0</v>
      </c>
      <c r="S179" s="63" t="b">
        <f t="shared" si="40"/>
        <v>0</v>
      </c>
      <c r="V179" s="63">
        <v>144</v>
      </c>
      <c r="W179" s="63">
        <f t="shared" si="29"/>
        <v>0</v>
      </c>
      <c r="X179" s="63">
        <f t="shared" si="30"/>
        <v>0</v>
      </c>
    </row>
    <row r="180" spans="1:24">
      <c r="A180" s="62" t="s">
        <v>368</v>
      </c>
      <c r="B180" s="62"/>
      <c r="C180" s="62"/>
      <c r="D180" s="62"/>
      <c r="E180" s="62"/>
      <c r="F180" s="62"/>
      <c r="G180" s="62"/>
      <c r="H180" s="62"/>
      <c r="I180" s="62"/>
      <c r="J180" s="62"/>
      <c r="L180" s="63" t="b">
        <f t="shared" si="36"/>
        <v>0</v>
      </c>
      <c r="M180" s="63" t="b">
        <f t="shared" si="28"/>
        <v>0</v>
      </c>
      <c r="N180" s="63" t="b">
        <f t="shared" si="41"/>
        <v>0</v>
      </c>
      <c r="O180" s="63" t="b">
        <f t="shared" si="37"/>
        <v>0</v>
      </c>
      <c r="P180" s="63" t="b">
        <f t="shared" si="42"/>
        <v>0</v>
      </c>
      <c r="Q180" s="63" t="b">
        <f t="shared" si="38"/>
        <v>0</v>
      </c>
      <c r="R180" s="63">
        <f t="shared" si="39"/>
        <v>0</v>
      </c>
      <c r="S180" s="63" t="b">
        <f t="shared" si="40"/>
        <v>0</v>
      </c>
      <c r="V180" s="63">
        <v>145</v>
      </c>
      <c r="W180" s="63">
        <f t="shared" si="29"/>
        <v>0</v>
      </c>
      <c r="X180" s="63">
        <f t="shared" si="30"/>
        <v>0</v>
      </c>
    </row>
    <row r="181" spans="1:24">
      <c r="A181" s="62" t="s">
        <v>369</v>
      </c>
      <c r="B181" s="62"/>
      <c r="C181" s="62"/>
      <c r="D181" s="62"/>
      <c r="E181" s="62"/>
      <c r="F181" s="62"/>
      <c r="G181" s="62"/>
      <c r="H181" s="62"/>
      <c r="I181" s="62"/>
      <c r="J181" s="62"/>
      <c r="L181" s="63" t="b">
        <f t="shared" si="36"/>
        <v>0</v>
      </c>
      <c r="M181" s="63" t="b">
        <f t="shared" si="28"/>
        <v>0</v>
      </c>
      <c r="N181" s="63" t="b">
        <f t="shared" si="41"/>
        <v>0</v>
      </c>
      <c r="O181" s="63" t="b">
        <f t="shared" si="37"/>
        <v>0</v>
      </c>
      <c r="P181" s="63" t="b">
        <f t="shared" si="42"/>
        <v>0</v>
      </c>
      <c r="Q181" s="63" t="b">
        <f t="shared" si="38"/>
        <v>0</v>
      </c>
      <c r="R181" s="63">
        <f t="shared" si="39"/>
        <v>0</v>
      </c>
      <c r="S181" s="63" t="b">
        <f t="shared" si="40"/>
        <v>0</v>
      </c>
      <c r="V181" s="63">
        <v>146</v>
      </c>
      <c r="W181" s="63">
        <f t="shared" si="29"/>
        <v>0</v>
      </c>
      <c r="X181" s="63">
        <f t="shared" si="30"/>
        <v>0</v>
      </c>
    </row>
    <row r="182" spans="1:24">
      <c r="A182" s="62" t="s">
        <v>370</v>
      </c>
      <c r="B182" s="62"/>
      <c r="C182" s="62"/>
      <c r="D182" s="62"/>
      <c r="E182" s="62"/>
      <c r="F182" s="62"/>
      <c r="G182" s="62"/>
      <c r="H182" s="62"/>
      <c r="I182" s="62"/>
      <c r="J182" s="62"/>
      <c r="L182" s="63" t="b">
        <f t="shared" si="36"/>
        <v>0</v>
      </c>
      <c r="M182" s="63" t="b">
        <f t="shared" si="28"/>
        <v>0</v>
      </c>
      <c r="N182" s="63" t="b">
        <f t="shared" si="41"/>
        <v>0</v>
      </c>
      <c r="O182" s="63" t="b">
        <f t="shared" si="37"/>
        <v>0</v>
      </c>
      <c r="P182" s="63" t="b">
        <f t="shared" si="42"/>
        <v>0</v>
      </c>
      <c r="Q182" s="63" t="b">
        <f t="shared" si="38"/>
        <v>0</v>
      </c>
      <c r="R182" s="63">
        <f t="shared" si="39"/>
        <v>0</v>
      </c>
      <c r="S182" s="63" t="b">
        <f t="shared" si="40"/>
        <v>0</v>
      </c>
      <c r="V182" s="63">
        <v>147</v>
      </c>
      <c r="W182" s="63">
        <f t="shared" si="29"/>
        <v>0</v>
      </c>
      <c r="X182" s="63">
        <f t="shared" si="30"/>
        <v>0</v>
      </c>
    </row>
    <row r="183" spans="1:24">
      <c r="A183" s="62" t="s">
        <v>371</v>
      </c>
      <c r="B183" s="62"/>
      <c r="C183" s="62"/>
      <c r="D183" s="62"/>
      <c r="E183" s="62"/>
      <c r="F183" s="62"/>
      <c r="G183" s="62"/>
      <c r="H183" s="62"/>
      <c r="I183" s="62"/>
      <c r="J183" s="62"/>
      <c r="L183" s="63" t="b">
        <f t="shared" si="36"/>
        <v>0</v>
      </c>
      <c r="M183" s="63" t="b">
        <f t="shared" ref="M183:M235" si="43">AND(J183&gt;6,J183&lt;28)</f>
        <v>0</v>
      </c>
      <c r="N183" s="63" t="b">
        <f t="shared" si="41"/>
        <v>0</v>
      </c>
      <c r="O183" s="63" t="b">
        <f t="shared" si="37"/>
        <v>0</v>
      </c>
      <c r="P183" s="63" t="b">
        <f t="shared" si="42"/>
        <v>0</v>
      </c>
      <c r="Q183" s="63" t="b">
        <f t="shared" si="38"/>
        <v>0</v>
      </c>
      <c r="R183" s="63">
        <f t="shared" si="39"/>
        <v>0</v>
      </c>
      <c r="S183" s="63" t="b">
        <f t="shared" si="40"/>
        <v>0</v>
      </c>
      <c r="V183" s="63">
        <v>148</v>
      </c>
      <c r="W183" s="63">
        <f t="shared" si="29"/>
        <v>0</v>
      </c>
      <c r="X183" s="63">
        <f t="shared" si="30"/>
        <v>0</v>
      </c>
    </row>
    <row r="184" spans="1:24">
      <c r="A184" s="62" t="s">
        <v>372</v>
      </c>
      <c r="B184" s="62"/>
      <c r="C184" s="62"/>
      <c r="D184" s="62"/>
      <c r="E184" s="62"/>
      <c r="F184" s="62"/>
      <c r="G184" s="62"/>
      <c r="H184" s="62"/>
      <c r="I184" s="62"/>
      <c r="J184" s="62"/>
      <c r="L184" s="63" t="b">
        <f t="shared" si="36"/>
        <v>0</v>
      </c>
      <c r="M184" s="63" t="b">
        <f t="shared" si="43"/>
        <v>0</v>
      </c>
      <c r="N184" s="63" t="b">
        <f t="shared" si="41"/>
        <v>0</v>
      </c>
      <c r="O184" s="63" t="b">
        <f t="shared" si="37"/>
        <v>0</v>
      </c>
      <c r="P184" s="63" t="b">
        <f t="shared" si="42"/>
        <v>0</v>
      </c>
      <c r="Q184" s="63" t="b">
        <f t="shared" si="38"/>
        <v>0</v>
      </c>
      <c r="R184" s="63">
        <f t="shared" si="39"/>
        <v>0</v>
      </c>
      <c r="S184" s="63" t="b">
        <f t="shared" si="40"/>
        <v>0</v>
      </c>
      <c r="V184" s="63">
        <v>149</v>
      </c>
      <c r="W184" s="63">
        <f t="shared" si="29"/>
        <v>0</v>
      </c>
      <c r="X184" s="63">
        <f t="shared" si="30"/>
        <v>0</v>
      </c>
    </row>
    <row r="185" spans="1:24">
      <c r="A185" s="62" t="s">
        <v>373</v>
      </c>
      <c r="B185" s="62"/>
      <c r="C185" s="62"/>
      <c r="D185" s="62"/>
      <c r="E185" s="62"/>
      <c r="F185" s="62"/>
      <c r="G185" s="62"/>
      <c r="H185" s="62"/>
      <c r="I185" s="62"/>
      <c r="J185" s="62"/>
      <c r="L185" s="63" t="b">
        <f t="shared" si="36"/>
        <v>0</v>
      </c>
      <c r="M185" s="63" t="b">
        <f t="shared" si="43"/>
        <v>0</v>
      </c>
      <c r="N185" s="63" t="b">
        <f t="shared" si="41"/>
        <v>0</v>
      </c>
      <c r="O185" s="63" t="b">
        <f t="shared" si="37"/>
        <v>0</v>
      </c>
      <c r="P185" s="63" t="b">
        <f t="shared" si="42"/>
        <v>0</v>
      </c>
      <c r="Q185" s="63" t="b">
        <f t="shared" si="38"/>
        <v>0</v>
      </c>
      <c r="R185" s="63">
        <f t="shared" si="39"/>
        <v>0</v>
      </c>
      <c r="S185" s="63" t="b">
        <f t="shared" si="40"/>
        <v>0</v>
      </c>
      <c r="V185" s="63">
        <v>150</v>
      </c>
      <c r="W185" s="63">
        <f t="shared" si="29"/>
        <v>0</v>
      </c>
      <c r="X185" s="63">
        <f t="shared" si="30"/>
        <v>0</v>
      </c>
    </row>
    <row r="186" spans="1:24">
      <c r="A186" s="62" t="s">
        <v>374</v>
      </c>
      <c r="B186" s="62"/>
      <c r="C186" s="62"/>
      <c r="D186" s="62"/>
      <c r="E186" s="62"/>
      <c r="F186" s="62"/>
      <c r="G186" s="62"/>
      <c r="H186" s="62"/>
      <c r="I186" s="62"/>
      <c r="J186" s="62"/>
      <c r="L186" s="63" t="b">
        <f t="shared" si="36"/>
        <v>0</v>
      </c>
      <c r="M186" s="63" t="b">
        <f t="shared" si="43"/>
        <v>0</v>
      </c>
      <c r="N186" s="63" t="b">
        <f t="shared" si="41"/>
        <v>0</v>
      </c>
      <c r="O186" s="63" t="b">
        <f t="shared" si="37"/>
        <v>0</v>
      </c>
      <c r="P186" s="63" t="b">
        <f t="shared" si="42"/>
        <v>0</v>
      </c>
      <c r="Q186" s="63" t="b">
        <f t="shared" si="38"/>
        <v>0</v>
      </c>
      <c r="R186" s="63">
        <f t="shared" si="39"/>
        <v>0</v>
      </c>
      <c r="S186" s="63" t="b">
        <f t="shared" si="40"/>
        <v>0</v>
      </c>
      <c r="V186" s="63">
        <v>151</v>
      </c>
      <c r="W186" s="63">
        <f t="shared" si="29"/>
        <v>0</v>
      </c>
      <c r="X186" s="63">
        <f t="shared" si="30"/>
        <v>0</v>
      </c>
    </row>
    <row r="187" spans="1:24">
      <c r="A187" s="62" t="s">
        <v>375</v>
      </c>
      <c r="B187" s="62"/>
      <c r="C187" s="62"/>
      <c r="D187" s="62"/>
      <c r="E187" s="62"/>
      <c r="F187" s="62"/>
      <c r="G187" s="62"/>
      <c r="H187" s="62"/>
      <c r="I187" s="62"/>
      <c r="J187" s="62"/>
      <c r="L187" s="63" t="b">
        <f t="shared" si="36"/>
        <v>0</v>
      </c>
      <c r="M187" s="63" t="b">
        <f t="shared" si="43"/>
        <v>0</v>
      </c>
      <c r="N187" s="63" t="b">
        <f t="shared" si="41"/>
        <v>0</v>
      </c>
      <c r="O187" s="63" t="b">
        <f t="shared" si="37"/>
        <v>0</v>
      </c>
      <c r="P187" s="63" t="b">
        <f t="shared" si="42"/>
        <v>0</v>
      </c>
      <c r="Q187" s="63" t="b">
        <f t="shared" si="38"/>
        <v>0</v>
      </c>
      <c r="R187" s="63">
        <f t="shared" si="39"/>
        <v>0</v>
      </c>
      <c r="S187" s="63" t="b">
        <f t="shared" si="40"/>
        <v>0</v>
      </c>
      <c r="V187" s="63">
        <v>152</v>
      </c>
      <c r="W187" s="63">
        <f t="shared" si="29"/>
        <v>0</v>
      </c>
      <c r="X187" s="63">
        <f t="shared" si="30"/>
        <v>0</v>
      </c>
    </row>
    <row r="188" spans="1:24">
      <c r="A188" s="62" t="s">
        <v>376</v>
      </c>
      <c r="B188" s="62"/>
      <c r="C188" s="62"/>
      <c r="D188" s="62"/>
      <c r="E188" s="62"/>
      <c r="F188" s="62"/>
      <c r="G188" s="62"/>
      <c r="H188" s="62"/>
      <c r="I188" s="62"/>
      <c r="J188" s="62"/>
      <c r="L188" s="63" t="b">
        <f t="shared" si="36"/>
        <v>0</v>
      </c>
      <c r="M188" s="63" t="b">
        <f t="shared" si="43"/>
        <v>0</v>
      </c>
      <c r="N188" s="63" t="b">
        <f t="shared" si="41"/>
        <v>0</v>
      </c>
      <c r="O188" s="63" t="b">
        <f t="shared" si="37"/>
        <v>0</v>
      </c>
      <c r="P188" s="63" t="b">
        <f t="shared" si="42"/>
        <v>0</v>
      </c>
      <c r="Q188" s="63" t="b">
        <f t="shared" si="38"/>
        <v>0</v>
      </c>
      <c r="R188" s="63">
        <f t="shared" si="39"/>
        <v>0</v>
      </c>
      <c r="S188" s="63" t="b">
        <f t="shared" si="40"/>
        <v>0</v>
      </c>
      <c r="V188" s="63">
        <v>153</v>
      </c>
      <c r="W188" s="63">
        <f t="shared" si="29"/>
        <v>0</v>
      </c>
      <c r="X188" s="63">
        <f t="shared" si="30"/>
        <v>0</v>
      </c>
    </row>
    <row r="189" spans="1:24">
      <c r="A189" s="62" t="s">
        <v>377</v>
      </c>
      <c r="B189" s="62"/>
      <c r="C189" s="62"/>
      <c r="D189" s="62"/>
      <c r="E189" s="62"/>
      <c r="F189" s="62"/>
      <c r="G189" s="62"/>
      <c r="H189" s="62"/>
      <c r="I189" s="62"/>
      <c r="J189" s="62"/>
      <c r="L189" s="63" t="b">
        <f t="shared" si="36"/>
        <v>0</v>
      </c>
      <c r="M189" s="63" t="b">
        <f t="shared" si="43"/>
        <v>0</v>
      </c>
      <c r="N189" s="63" t="b">
        <f t="shared" si="41"/>
        <v>0</v>
      </c>
      <c r="O189" s="63" t="b">
        <f t="shared" si="37"/>
        <v>0</v>
      </c>
      <c r="P189" s="63" t="b">
        <f t="shared" si="42"/>
        <v>0</v>
      </c>
      <c r="Q189" s="63" t="b">
        <f t="shared" si="38"/>
        <v>0</v>
      </c>
      <c r="R189" s="63">
        <f t="shared" si="39"/>
        <v>0</v>
      </c>
      <c r="S189" s="63" t="b">
        <f t="shared" si="40"/>
        <v>0</v>
      </c>
      <c r="V189" s="63">
        <v>154</v>
      </c>
      <c r="W189" s="63">
        <f t="shared" si="29"/>
        <v>0</v>
      </c>
      <c r="X189" s="63">
        <f t="shared" si="30"/>
        <v>0</v>
      </c>
    </row>
    <row r="190" spans="1:24">
      <c r="A190" s="62" t="s">
        <v>378</v>
      </c>
      <c r="B190" s="62"/>
      <c r="C190" s="62"/>
      <c r="D190" s="62"/>
      <c r="E190" s="62"/>
      <c r="F190" s="62"/>
      <c r="G190" s="62"/>
      <c r="H190" s="62"/>
      <c r="I190" s="62"/>
      <c r="J190" s="62"/>
      <c r="L190" s="63" t="b">
        <f t="shared" si="36"/>
        <v>0</v>
      </c>
      <c r="M190" s="63" t="b">
        <f t="shared" si="43"/>
        <v>0</v>
      </c>
      <c r="N190" s="63" t="b">
        <f t="shared" si="41"/>
        <v>0</v>
      </c>
      <c r="O190" s="63" t="b">
        <f t="shared" si="37"/>
        <v>0</v>
      </c>
      <c r="P190" s="63" t="b">
        <f t="shared" si="42"/>
        <v>0</v>
      </c>
      <c r="Q190" s="63" t="b">
        <f t="shared" si="38"/>
        <v>0</v>
      </c>
      <c r="R190" s="63">
        <f t="shared" si="39"/>
        <v>0</v>
      </c>
      <c r="S190" s="63" t="b">
        <f t="shared" si="40"/>
        <v>0</v>
      </c>
      <c r="V190" s="63">
        <v>155</v>
      </c>
      <c r="W190" s="63">
        <f t="shared" si="29"/>
        <v>0</v>
      </c>
      <c r="X190" s="63">
        <f t="shared" si="30"/>
        <v>0</v>
      </c>
    </row>
    <row r="191" spans="1:24">
      <c r="A191" s="62" t="s">
        <v>379</v>
      </c>
      <c r="B191" s="62"/>
      <c r="C191" s="62"/>
      <c r="D191" s="62"/>
      <c r="E191" s="62"/>
      <c r="F191" s="62"/>
      <c r="G191" s="62"/>
      <c r="H191" s="62"/>
      <c r="I191" s="62"/>
      <c r="J191" s="62"/>
      <c r="L191" s="63" t="b">
        <f t="shared" si="36"/>
        <v>0</v>
      </c>
      <c r="M191" s="63" t="b">
        <f t="shared" si="43"/>
        <v>0</v>
      </c>
      <c r="N191" s="63" t="b">
        <f t="shared" si="41"/>
        <v>0</v>
      </c>
      <c r="O191" s="63" t="b">
        <f t="shared" si="37"/>
        <v>0</v>
      </c>
      <c r="P191" s="63" t="b">
        <f t="shared" si="42"/>
        <v>0</v>
      </c>
      <c r="Q191" s="63" t="b">
        <f t="shared" si="38"/>
        <v>0</v>
      </c>
      <c r="R191" s="63">
        <f t="shared" si="39"/>
        <v>0</v>
      </c>
      <c r="S191" s="63" t="b">
        <f t="shared" si="40"/>
        <v>0</v>
      </c>
      <c r="V191" s="63">
        <v>156</v>
      </c>
      <c r="W191" s="63">
        <f t="shared" si="29"/>
        <v>0</v>
      </c>
      <c r="X191" s="63">
        <f t="shared" si="30"/>
        <v>0</v>
      </c>
    </row>
    <row r="192" spans="1:24">
      <c r="A192" s="62" t="s">
        <v>380</v>
      </c>
      <c r="B192" s="62"/>
      <c r="C192" s="62"/>
      <c r="D192" s="62"/>
      <c r="E192" s="62"/>
      <c r="F192" s="62"/>
      <c r="G192" s="62"/>
      <c r="H192" s="62"/>
      <c r="I192" s="62"/>
      <c r="J192" s="62"/>
      <c r="L192" s="63" t="b">
        <f t="shared" si="36"/>
        <v>0</v>
      </c>
      <c r="M192" s="63" t="b">
        <f t="shared" si="43"/>
        <v>0</v>
      </c>
      <c r="N192" s="63" t="b">
        <f t="shared" si="41"/>
        <v>0</v>
      </c>
      <c r="O192" s="63" t="b">
        <f t="shared" si="37"/>
        <v>0</v>
      </c>
      <c r="P192" s="63" t="b">
        <f t="shared" si="42"/>
        <v>0</v>
      </c>
      <c r="Q192" s="63" t="b">
        <f t="shared" si="38"/>
        <v>0</v>
      </c>
      <c r="R192" s="63">
        <f t="shared" si="39"/>
        <v>0</v>
      </c>
      <c r="S192" s="63" t="b">
        <f t="shared" si="40"/>
        <v>0</v>
      </c>
      <c r="V192" s="63">
        <v>157</v>
      </c>
      <c r="W192" s="63">
        <f t="shared" si="29"/>
        <v>0</v>
      </c>
      <c r="X192" s="63">
        <f t="shared" si="30"/>
        <v>0</v>
      </c>
    </row>
    <row r="193" spans="1:24">
      <c r="A193" s="62" t="s">
        <v>381</v>
      </c>
      <c r="B193" s="62"/>
      <c r="C193" s="62"/>
      <c r="D193" s="62"/>
      <c r="E193" s="62"/>
      <c r="F193" s="62"/>
      <c r="G193" s="62"/>
      <c r="H193" s="62"/>
      <c r="I193" s="62"/>
      <c r="J193" s="62"/>
      <c r="L193" s="63" t="b">
        <f t="shared" si="36"/>
        <v>0</v>
      </c>
      <c r="M193" s="63" t="b">
        <f t="shared" si="43"/>
        <v>0</v>
      </c>
      <c r="N193" s="63" t="b">
        <f t="shared" si="41"/>
        <v>0</v>
      </c>
      <c r="O193" s="63" t="b">
        <f t="shared" si="37"/>
        <v>0</v>
      </c>
      <c r="P193" s="63" t="b">
        <f t="shared" si="42"/>
        <v>0</v>
      </c>
      <c r="Q193" s="63" t="b">
        <f t="shared" si="38"/>
        <v>0</v>
      </c>
      <c r="R193" s="63">
        <f t="shared" si="39"/>
        <v>0</v>
      </c>
      <c r="S193" s="63" t="b">
        <f t="shared" si="40"/>
        <v>0</v>
      </c>
      <c r="V193" s="63">
        <v>158</v>
      </c>
      <c r="W193" s="63">
        <f t="shared" si="29"/>
        <v>0</v>
      </c>
      <c r="X193" s="63">
        <f t="shared" si="30"/>
        <v>0</v>
      </c>
    </row>
    <row r="194" spans="1:24">
      <c r="A194" s="62" t="s">
        <v>382</v>
      </c>
      <c r="B194" s="62"/>
      <c r="C194" s="62"/>
      <c r="D194" s="62"/>
      <c r="E194" s="62"/>
      <c r="F194" s="62"/>
      <c r="G194" s="62"/>
      <c r="H194" s="62"/>
      <c r="I194" s="62"/>
      <c r="J194" s="62"/>
      <c r="L194" s="63" t="b">
        <f t="shared" si="36"/>
        <v>0</v>
      </c>
      <c r="M194" s="63" t="b">
        <f t="shared" si="43"/>
        <v>0</v>
      </c>
      <c r="N194" s="63" t="b">
        <f t="shared" si="41"/>
        <v>0</v>
      </c>
      <c r="O194" s="63" t="b">
        <f t="shared" si="37"/>
        <v>0</v>
      </c>
      <c r="P194" s="63" t="b">
        <f t="shared" si="42"/>
        <v>0</v>
      </c>
      <c r="Q194" s="63" t="b">
        <f t="shared" si="38"/>
        <v>0</v>
      </c>
      <c r="R194" s="63">
        <f t="shared" ref="R194:R235" si="44">IF(Q194,R193+1,R193)</f>
        <v>0</v>
      </c>
      <c r="S194" s="63" t="b">
        <f t="shared" si="40"/>
        <v>0</v>
      </c>
      <c r="V194" s="63">
        <v>159</v>
      </c>
      <c r="W194" s="63">
        <f t="shared" ref="W194:W235" si="45">COUNTIF(GeschwisterKennung,V194)</f>
        <v>0</v>
      </c>
      <c r="X194" s="63">
        <f t="shared" ref="X194:X235" si="46">IF(W194&gt;0,W194-1,0)</f>
        <v>0</v>
      </c>
    </row>
    <row r="195" spans="1:24">
      <c r="A195" s="62" t="s">
        <v>383</v>
      </c>
      <c r="B195" s="62"/>
      <c r="C195" s="62"/>
      <c r="D195" s="62"/>
      <c r="E195" s="62"/>
      <c r="F195" s="62"/>
      <c r="G195" s="62"/>
      <c r="H195" s="62"/>
      <c r="I195" s="62"/>
      <c r="J195" s="62"/>
      <c r="L195" s="63" t="b">
        <f t="shared" si="36"/>
        <v>0</v>
      </c>
      <c r="M195" s="63" t="b">
        <f t="shared" si="43"/>
        <v>0</v>
      </c>
      <c r="N195" s="63" t="b">
        <f t="shared" si="41"/>
        <v>0</v>
      </c>
      <c r="O195" s="63" t="b">
        <f t="shared" si="37"/>
        <v>0</v>
      </c>
      <c r="P195" s="63" t="b">
        <f t="shared" si="42"/>
        <v>0</v>
      </c>
      <c r="Q195" s="63" t="b">
        <f t="shared" si="38"/>
        <v>0</v>
      </c>
      <c r="R195" s="63">
        <f t="shared" si="44"/>
        <v>0</v>
      </c>
      <c r="S195" s="63" t="b">
        <f t="shared" si="40"/>
        <v>0</v>
      </c>
      <c r="V195" s="63">
        <v>160</v>
      </c>
      <c r="W195" s="63">
        <f t="shared" si="45"/>
        <v>0</v>
      </c>
      <c r="X195" s="63">
        <f t="shared" si="46"/>
        <v>0</v>
      </c>
    </row>
    <row r="196" spans="1:24">
      <c r="A196" s="62" t="s">
        <v>384</v>
      </c>
      <c r="B196" s="62"/>
      <c r="C196" s="62"/>
      <c r="D196" s="62"/>
      <c r="E196" s="62"/>
      <c r="F196" s="62"/>
      <c r="G196" s="62"/>
      <c r="H196" s="62"/>
      <c r="I196" s="62"/>
      <c r="J196" s="62"/>
      <c r="L196" s="63" t="b">
        <f t="shared" ref="L196:L227" si="47">AND(B196&lt;&gt;"",C196&lt;&gt;"",OR(D196&lt;&gt;"",E196&lt;&gt;"",F196&lt;&gt;""),H196&gt;9999,I196&lt;&gt;"",J196&gt;0)</f>
        <v>0</v>
      </c>
      <c r="M196" s="63" t="b">
        <f t="shared" si="43"/>
        <v>0</v>
      </c>
      <c r="N196" s="63" t="b">
        <f t="shared" si="41"/>
        <v>0</v>
      </c>
      <c r="O196" s="63" t="b">
        <f t="shared" ref="O196:O227" si="48">AND(COUNTIF(PLZlkr,H196)&gt;0,L196)</f>
        <v>0</v>
      </c>
      <c r="P196" s="63" t="b">
        <f t="shared" si="42"/>
        <v>0</v>
      </c>
      <c r="Q196" s="63" t="b">
        <f t="shared" ref="Q196:Q227" si="49">COUNTIF(PLZnachbarn,H196)&gt;0</f>
        <v>0</v>
      </c>
      <c r="R196" s="63">
        <f t="shared" si="44"/>
        <v>0</v>
      </c>
      <c r="S196" s="63" t="b">
        <f t="shared" ref="S196:S227" si="50">OR(P196,IF(R196&lt;=AnzahlNachbarn,Q196))</f>
        <v>0</v>
      </c>
      <c r="V196" s="63">
        <v>161</v>
      </c>
      <c r="W196" s="63">
        <f t="shared" si="45"/>
        <v>0</v>
      </c>
      <c r="X196" s="63">
        <f t="shared" si="46"/>
        <v>0</v>
      </c>
    </row>
    <row r="197" spans="1:24">
      <c r="A197" s="62" t="s">
        <v>385</v>
      </c>
      <c r="B197" s="62"/>
      <c r="C197" s="62"/>
      <c r="D197" s="62"/>
      <c r="E197" s="62"/>
      <c r="F197" s="62"/>
      <c r="G197" s="62"/>
      <c r="H197" s="62"/>
      <c r="I197" s="62"/>
      <c r="J197" s="62"/>
      <c r="L197" s="63" t="b">
        <f t="shared" si="47"/>
        <v>0</v>
      </c>
      <c r="M197" s="63" t="b">
        <f t="shared" si="43"/>
        <v>0</v>
      </c>
      <c r="N197" s="63" t="b">
        <f t="shared" si="41"/>
        <v>0</v>
      </c>
      <c r="O197" s="63" t="b">
        <f t="shared" si="48"/>
        <v>0</v>
      </c>
      <c r="P197" s="63" t="b">
        <f t="shared" si="42"/>
        <v>0</v>
      </c>
      <c r="Q197" s="63" t="b">
        <f t="shared" si="49"/>
        <v>0</v>
      </c>
      <c r="R197" s="63">
        <f t="shared" si="44"/>
        <v>0</v>
      </c>
      <c r="S197" s="63" t="b">
        <f t="shared" si="50"/>
        <v>0</v>
      </c>
      <c r="V197" s="63">
        <v>162</v>
      </c>
      <c r="W197" s="63">
        <f t="shared" si="45"/>
        <v>0</v>
      </c>
      <c r="X197" s="63">
        <f t="shared" si="46"/>
        <v>0</v>
      </c>
    </row>
    <row r="198" spans="1:24">
      <c r="A198" s="62" t="s">
        <v>386</v>
      </c>
      <c r="B198" s="62"/>
      <c r="C198" s="62"/>
      <c r="D198" s="62"/>
      <c r="E198" s="62"/>
      <c r="F198" s="62"/>
      <c r="G198" s="62"/>
      <c r="H198" s="62"/>
      <c r="I198" s="62"/>
      <c r="J198" s="62"/>
      <c r="L198" s="63" t="b">
        <f t="shared" si="47"/>
        <v>0</v>
      </c>
      <c r="M198" s="63" t="b">
        <f t="shared" si="43"/>
        <v>0</v>
      </c>
      <c r="N198" s="63" t="b">
        <f t="shared" si="41"/>
        <v>0</v>
      </c>
      <c r="O198" s="63" t="b">
        <f t="shared" si="48"/>
        <v>0</v>
      </c>
      <c r="P198" s="63" t="b">
        <f t="shared" si="42"/>
        <v>0</v>
      </c>
      <c r="Q198" s="63" t="b">
        <f t="shared" si="49"/>
        <v>0</v>
      </c>
      <c r="R198" s="63">
        <f t="shared" si="44"/>
        <v>0</v>
      </c>
      <c r="S198" s="63" t="b">
        <f t="shared" si="50"/>
        <v>0</v>
      </c>
      <c r="V198" s="63">
        <v>163</v>
      </c>
      <c r="W198" s="63">
        <f t="shared" si="45"/>
        <v>0</v>
      </c>
      <c r="X198" s="63">
        <f t="shared" si="46"/>
        <v>0</v>
      </c>
    </row>
    <row r="199" spans="1:24">
      <c r="A199" s="62" t="s">
        <v>387</v>
      </c>
      <c r="B199" s="62"/>
      <c r="C199" s="62"/>
      <c r="D199" s="62"/>
      <c r="E199" s="62"/>
      <c r="F199" s="62"/>
      <c r="G199" s="62"/>
      <c r="H199" s="62"/>
      <c r="I199" s="62"/>
      <c r="J199" s="62"/>
      <c r="L199" s="63" t="b">
        <f t="shared" si="47"/>
        <v>0</v>
      </c>
      <c r="M199" s="63" t="b">
        <f t="shared" si="43"/>
        <v>0</v>
      </c>
      <c r="N199" s="63" t="b">
        <f t="shared" si="41"/>
        <v>0</v>
      </c>
      <c r="O199" s="63" t="b">
        <f t="shared" si="48"/>
        <v>0</v>
      </c>
      <c r="P199" s="63" t="b">
        <f t="shared" si="42"/>
        <v>0</v>
      </c>
      <c r="Q199" s="63" t="b">
        <f t="shared" si="49"/>
        <v>0</v>
      </c>
      <c r="R199" s="63">
        <f t="shared" si="44"/>
        <v>0</v>
      </c>
      <c r="S199" s="63" t="b">
        <f t="shared" si="50"/>
        <v>0</v>
      </c>
      <c r="V199" s="63">
        <v>164</v>
      </c>
      <c r="W199" s="63">
        <f t="shared" si="45"/>
        <v>0</v>
      </c>
      <c r="X199" s="63">
        <f t="shared" si="46"/>
        <v>0</v>
      </c>
    </row>
    <row r="200" spans="1:24">
      <c r="A200" s="62" t="s">
        <v>388</v>
      </c>
      <c r="B200" s="62"/>
      <c r="C200" s="62"/>
      <c r="D200" s="62"/>
      <c r="E200" s="62"/>
      <c r="F200" s="62"/>
      <c r="G200" s="62"/>
      <c r="H200" s="62"/>
      <c r="I200" s="62"/>
      <c r="J200" s="62"/>
      <c r="L200" s="63" t="b">
        <f t="shared" si="47"/>
        <v>0</v>
      </c>
      <c r="M200" s="63" t="b">
        <f t="shared" si="43"/>
        <v>0</v>
      </c>
      <c r="N200" s="63" t="b">
        <f t="shared" si="41"/>
        <v>0</v>
      </c>
      <c r="O200" s="63" t="b">
        <f t="shared" si="48"/>
        <v>0</v>
      </c>
      <c r="P200" s="63" t="b">
        <f t="shared" si="42"/>
        <v>0</v>
      </c>
      <c r="Q200" s="63" t="b">
        <f t="shared" si="49"/>
        <v>0</v>
      </c>
      <c r="R200" s="63">
        <f t="shared" si="44"/>
        <v>0</v>
      </c>
      <c r="S200" s="63" t="b">
        <f t="shared" si="50"/>
        <v>0</v>
      </c>
      <c r="V200" s="63">
        <v>165</v>
      </c>
      <c r="W200" s="63">
        <f t="shared" si="45"/>
        <v>0</v>
      </c>
      <c r="X200" s="63">
        <f t="shared" si="46"/>
        <v>0</v>
      </c>
    </row>
    <row r="201" spans="1:24">
      <c r="A201" s="62" t="s">
        <v>389</v>
      </c>
      <c r="B201" s="62"/>
      <c r="C201" s="62"/>
      <c r="D201" s="62"/>
      <c r="E201" s="62"/>
      <c r="F201" s="62"/>
      <c r="G201" s="62"/>
      <c r="H201" s="62"/>
      <c r="I201" s="62"/>
      <c r="J201" s="62"/>
      <c r="L201" s="63" t="b">
        <f t="shared" si="47"/>
        <v>0</v>
      </c>
      <c r="M201" s="63" t="b">
        <f t="shared" si="43"/>
        <v>0</v>
      </c>
      <c r="N201" s="63" t="b">
        <f t="shared" si="41"/>
        <v>0</v>
      </c>
      <c r="O201" s="63" t="b">
        <f t="shared" si="48"/>
        <v>0</v>
      </c>
      <c r="P201" s="63" t="b">
        <f t="shared" si="42"/>
        <v>0</v>
      </c>
      <c r="Q201" s="63" t="b">
        <f t="shared" si="49"/>
        <v>0</v>
      </c>
      <c r="R201" s="63">
        <f t="shared" si="44"/>
        <v>0</v>
      </c>
      <c r="S201" s="63" t="b">
        <f t="shared" si="50"/>
        <v>0</v>
      </c>
      <c r="V201" s="63">
        <v>166</v>
      </c>
      <c r="W201" s="63">
        <f t="shared" si="45"/>
        <v>0</v>
      </c>
      <c r="X201" s="63">
        <f t="shared" si="46"/>
        <v>0</v>
      </c>
    </row>
    <row r="202" spans="1:24">
      <c r="A202" s="62" t="s">
        <v>390</v>
      </c>
      <c r="B202" s="62"/>
      <c r="C202" s="62"/>
      <c r="D202" s="62"/>
      <c r="E202" s="62"/>
      <c r="F202" s="62"/>
      <c r="G202" s="62"/>
      <c r="H202" s="62"/>
      <c r="I202" s="62"/>
      <c r="J202" s="62"/>
      <c r="L202" s="63" t="b">
        <f t="shared" si="47"/>
        <v>0</v>
      </c>
      <c r="M202" s="63" t="b">
        <f t="shared" si="43"/>
        <v>0</v>
      </c>
      <c r="N202" s="63" t="b">
        <f t="shared" si="41"/>
        <v>0</v>
      </c>
      <c r="O202" s="63" t="b">
        <f t="shared" si="48"/>
        <v>0</v>
      </c>
      <c r="P202" s="63" t="b">
        <f t="shared" si="42"/>
        <v>0</v>
      </c>
      <c r="Q202" s="63" t="b">
        <f t="shared" si="49"/>
        <v>0</v>
      </c>
      <c r="R202" s="63">
        <f t="shared" si="44"/>
        <v>0</v>
      </c>
      <c r="S202" s="63" t="b">
        <f t="shared" si="50"/>
        <v>0</v>
      </c>
      <c r="V202" s="63">
        <v>167</v>
      </c>
      <c r="W202" s="63">
        <f t="shared" si="45"/>
        <v>0</v>
      </c>
      <c r="X202" s="63">
        <f t="shared" si="46"/>
        <v>0</v>
      </c>
    </row>
    <row r="203" spans="1:24">
      <c r="A203" s="62" t="s">
        <v>391</v>
      </c>
      <c r="B203" s="62"/>
      <c r="C203" s="62"/>
      <c r="D203" s="62"/>
      <c r="E203" s="62"/>
      <c r="F203" s="62"/>
      <c r="G203" s="62"/>
      <c r="H203" s="62"/>
      <c r="I203" s="62"/>
      <c r="J203" s="62"/>
      <c r="L203" s="63" t="b">
        <f t="shared" si="47"/>
        <v>0</v>
      </c>
      <c r="M203" s="63" t="b">
        <f t="shared" si="43"/>
        <v>0</v>
      </c>
      <c r="N203" s="63" t="b">
        <f t="shared" si="41"/>
        <v>0</v>
      </c>
      <c r="O203" s="63" t="b">
        <f t="shared" si="48"/>
        <v>0</v>
      </c>
      <c r="P203" s="63" t="b">
        <f t="shared" si="42"/>
        <v>0</v>
      </c>
      <c r="Q203" s="63" t="b">
        <f t="shared" si="49"/>
        <v>0</v>
      </c>
      <c r="R203" s="63">
        <f t="shared" si="44"/>
        <v>0</v>
      </c>
      <c r="S203" s="63" t="b">
        <f t="shared" si="50"/>
        <v>0</v>
      </c>
      <c r="V203" s="63">
        <v>168</v>
      </c>
      <c r="W203" s="63">
        <f t="shared" si="45"/>
        <v>0</v>
      </c>
      <c r="X203" s="63">
        <f t="shared" si="46"/>
        <v>0</v>
      </c>
    </row>
    <row r="204" spans="1:24">
      <c r="A204" s="62" t="s">
        <v>392</v>
      </c>
      <c r="B204" s="62"/>
      <c r="C204" s="62"/>
      <c r="D204" s="62"/>
      <c r="E204" s="62"/>
      <c r="F204" s="62"/>
      <c r="G204" s="62"/>
      <c r="H204" s="62"/>
      <c r="I204" s="62"/>
      <c r="J204" s="62"/>
      <c r="L204" s="63" t="b">
        <f t="shared" si="47"/>
        <v>0</v>
      </c>
      <c r="M204" s="63" t="b">
        <f t="shared" si="43"/>
        <v>0</v>
      </c>
      <c r="N204" s="63" t="b">
        <f t="shared" si="41"/>
        <v>0</v>
      </c>
      <c r="O204" s="63" t="b">
        <f t="shared" si="48"/>
        <v>0</v>
      </c>
      <c r="P204" s="63" t="b">
        <f t="shared" si="42"/>
        <v>0</v>
      </c>
      <c r="Q204" s="63" t="b">
        <f t="shared" si="49"/>
        <v>0</v>
      </c>
      <c r="R204" s="63">
        <f t="shared" si="44"/>
        <v>0</v>
      </c>
      <c r="S204" s="63" t="b">
        <f t="shared" si="50"/>
        <v>0</v>
      </c>
      <c r="V204" s="63">
        <v>169</v>
      </c>
      <c r="W204" s="63">
        <f t="shared" si="45"/>
        <v>0</v>
      </c>
      <c r="X204" s="63">
        <f t="shared" si="46"/>
        <v>0</v>
      </c>
    </row>
    <row r="205" spans="1:24">
      <c r="A205" s="62" t="s">
        <v>393</v>
      </c>
      <c r="B205" s="62"/>
      <c r="C205" s="62"/>
      <c r="D205" s="62"/>
      <c r="E205" s="62"/>
      <c r="F205" s="62"/>
      <c r="G205" s="62"/>
      <c r="H205" s="62"/>
      <c r="I205" s="62"/>
      <c r="J205" s="62"/>
      <c r="L205" s="63" t="b">
        <f t="shared" si="47"/>
        <v>0</v>
      </c>
      <c r="M205" s="63" t="b">
        <f t="shared" si="43"/>
        <v>0</v>
      </c>
      <c r="N205" s="63" t="b">
        <f t="shared" si="41"/>
        <v>0</v>
      </c>
      <c r="O205" s="63" t="b">
        <f t="shared" si="48"/>
        <v>0</v>
      </c>
      <c r="P205" s="63" t="b">
        <f t="shared" si="42"/>
        <v>0</v>
      </c>
      <c r="Q205" s="63" t="b">
        <f t="shared" si="49"/>
        <v>0</v>
      </c>
      <c r="R205" s="63">
        <f t="shared" si="44"/>
        <v>0</v>
      </c>
      <c r="S205" s="63" t="b">
        <f t="shared" si="50"/>
        <v>0</v>
      </c>
      <c r="V205" s="63">
        <v>170</v>
      </c>
      <c r="W205" s="63">
        <f t="shared" si="45"/>
        <v>0</v>
      </c>
      <c r="X205" s="63">
        <f t="shared" si="46"/>
        <v>0</v>
      </c>
    </row>
    <row r="206" spans="1:24">
      <c r="A206" s="62" t="s">
        <v>394</v>
      </c>
      <c r="B206" s="62"/>
      <c r="C206" s="62"/>
      <c r="D206" s="62"/>
      <c r="E206" s="62"/>
      <c r="F206" s="62"/>
      <c r="G206" s="62"/>
      <c r="H206" s="62"/>
      <c r="I206" s="62"/>
      <c r="J206" s="62"/>
      <c r="L206" s="63" t="b">
        <f t="shared" si="47"/>
        <v>0</v>
      </c>
      <c r="M206" s="63" t="b">
        <f t="shared" si="43"/>
        <v>0</v>
      </c>
      <c r="N206" s="63" t="b">
        <f t="shared" si="41"/>
        <v>0</v>
      </c>
      <c r="O206" s="63" t="b">
        <f t="shared" si="48"/>
        <v>0</v>
      </c>
      <c r="P206" s="63" t="b">
        <f t="shared" si="42"/>
        <v>0</v>
      </c>
      <c r="Q206" s="63" t="b">
        <f t="shared" si="49"/>
        <v>0</v>
      </c>
      <c r="R206" s="63">
        <f t="shared" si="44"/>
        <v>0</v>
      </c>
      <c r="S206" s="63" t="b">
        <f t="shared" si="50"/>
        <v>0</v>
      </c>
      <c r="V206" s="63">
        <v>171</v>
      </c>
      <c r="W206" s="63">
        <f t="shared" si="45"/>
        <v>0</v>
      </c>
      <c r="X206" s="63">
        <f t="shared" si="46"/>
        <v>0</v>
      </c>
    </row>
    <row r="207" spans="1:24">
      <c r="A207" s="62" t="s">
        <v>395</v>
      </c>
      <c r="B207" s="62"/>
      <c r="C207" s="62"/>
      <c r="D207" s="62"/>
      <c r="E207" s="62"/>
      <c r="F207" s="62"/>
      <c r="G207" s="62"/>
      <c r="H207" s="62"/>
      <c r="I207" s="62"/>
      <c r="J207" s="62"/>
      <c r="L207" s="63" t="b">
        <f t="shared" si="47"/>
        <v>0</v>
      </c>
      <c r="M207" s="63" t="b">
        <f t="shared" si="43"/>
        <v>0</v>
      </c>
      <c r="N207" s="63" t="b">
        <f t="shared" si="41"/>
        <v>0</v>
      </c>
      <c r="O207" s="63" t="b">
        <f t="shared" si="48"/>
        <v>0</v>
      </c>
      <c r="P207" s="63" t="b">
        <f t="shared" si="42"/>
        <v>0</v>
      </c>
      <c r="Q207" s="63" t="b">
        <f t="shared" si="49"/>
        <v>0</v>
      </c>
      <c r="R207" s="63">
        <f t="shared" si="44"/>
        <v>0</v>
      </c>
      <c r="S207" s="63" t="b">
        <f t="shared" si="50"/>
        <v>0</v>
      </c>
      <c r="V207" s="63">
        <v>172</v>
      </c>
      <c r="W207" s="63">
        <f t="shared" si="45"/>
        <v>0</v>
      </c>
      <c r="X207" s="63">
        <f t="shared" si="46"/>
        <v>0</v>
      </c>
    </row>
    <row r="208" spans="1:24">
      <c r="A208" s="62" t="s">
        <v>396</v>
      </c>
      <c r="B208" s="62"/>
      <c r="C208" s="62"/>
      <c r="D208" s="62"/>
      <c r="E208" s="62"/>
      <c r="F208" s="62"/>
      <c r="G208" s="62"/>
      <c r="H208" s="62"/>
      <c r="I208" s="62"/>
      <c r="J208" s="62"/>
      <c r="L208" s="63" t="b">
        <f t="shared" si="47"/>
        <v>0</v>
      </c>
      <c r="M208" s="63" t="b">
        <f t="shared" si="43"/>
        <v>0</v>
      </c>
      <c r="N208" s="63" t="b">
        <f t="shared" si="41"/>
        <v>0</v>
      </c>
      <c r="O208" s="63" t="b">
        <f t="shared" si="48"/>
        <v>0</v>
      </c>
      <c r="P208" s="63" t="b">
        <f t="shared" si="42"/>
        <v>0</v>
      </c>
      <c r="Q208" s="63" t="b">
        <f t="shared" si="49"/>
        <v>0</v>
      </c>
      <c r="R208" s="63">
        <f t="shared" si="44"/>
        <v>0</v>
      </c>
      <c r="S208" s="63" t="b">
        <f t="shared" si="50"/>
        <v>0</v>
      </c>
      <c r="V208" s="63">
        <v>173</v>
      </c>
      <c r="W208" s="63">
        <f t="shared" si="45"/>
        <v>0</v>
      </c>
      <c r="X208" s="63">
        <f t="shared" si="46"/>
        <v>0</v>
      </c>
    </row>
    <row r="209" spans="1:24">
      <c r="A209" s="62" t="s">
        <v>397</v>
      </c>
      <c r="B209" s="62"/>
      <c r="C209" s="62"/>
      <c r="D209" s="62"/>
      <c r="E209" s="62"/>
      <c r="F209" s="62"/>
      <c r="G209" s="62"/>
      <c r="H209" s="62"/>
      <c r="I209" s="62"/>
      <c r="J209" s="62"/>
      <c r="L209" s="63" t="b">
        <f t="shared" si="47"/>
        <v>0</v>
      </c>
      <c r="M209" s="63" t="b">
        <f t="shared" si="43"/>
        <v>0</v>
      </c>
      <c r="N209" s="63" t="b">
        <f t="shared" si="41"/>
        <v>0</v>
      </c>
      <c r="O209" s="63" t="b">
        <f t="shared" si="48"/>
        <v>0</v>
      </c>
      <c r="P209" s="63" t="b">
        <f t="shared" si="42"/>
        <v>0</v>
      </c>
      <c r="Q209" s="63" t="b">
        <f t="shared" si="49"/>
        <v>0</v>
      </c>
      <c r="R209" s="63">
        <f t="shared" si="44"/>
        <v>0</v>
      </c>
      <c r="S209" s="63" t="b">
        <f t="shared" si="50"/>
        <v>0</v>
      </c>
      <c r="V209" s="63">
        <v>174</v>
      </c>
      <c r="W209" s="63">
        <f t="shared" si="45"/>
        <v>0</v>
      </c>
      <c r="X209" s="63">
        <f t="shared" si="46"/>
        <v>0</v>
      </c>
    </row>
    <row r="210" spans="1:24">
      <c r="A210" s="62" t="s">
        <v>398</v>
      </c>
      <c r="B210" s="62"/>
      <c r="C210" s="62"/>
      <c r="D210" s="62"/>
      <c r="E210" s="62"/>
      <c r="F210" s="62"/>
      <c r="G210" s="62"/>
      <c r="H210" s="62"/>
      <c r="I210" s="62"/>
      <c r="J210" s="62"/>
      <c r="L210" s="63" t="b">
        <f t="shared" si="47"/>
        <v>0</v>
      </c>
      <c r="M210" s="63" t="b">
        <f t="shared" si="43"/>
        <v>0</v>
      </c>
      <c r="N210" s="63" t="b">
        <f t="shared" si="41"/>
        <v>0</v>
      </c>
      <c r="O210" s="63" t="b">
        <f t="shared" si="48"/>
        <v>0</v>
      </c>
      <c r="P210" s="63" t="b">
        <f t="shared" si="42"/>
        <v>0</v>
      </c>
      <c r="Q210" s="63" t="b">
        <f t="shared" si="49"/>
        <v>0</v>
      </c>
      <c r="R210" s="63">
        <f t="shared" si="44"/>
        <v>0</v>
      </c>
      <c r="S210" s="63" t="b">
        <f t="shared" si="50"/>
        <v>0</v>
      </c>
      <c r="V210" s="63">
        <v>175</v>
      </c>
      <c r="W210" s="63">
        <f t="shared" si="45"/>
        <v>0</v>
      </c>
      <c r="X210" s="63">
        <f t="shared" si="46"/>
        <v>0</v>
      </c>
    </row>
    <row r="211" spans="1:24">
      <c r="A211" s="62" t="s">
        <v>399</v>
      </c>
      <c r="B211" s="62"/>
      <c r="C211" s="62"/>
      <c r="D211" s="62"/>
      <c r="E211" s="62"/>
      <c r="F211" s="62"/>
      <c r="G211" s="62"/>
      <c r="H211" s="62"/>
      <c r="I211" s="62"/>
      <c r="J211" s="62"/>
      <c r="L211" s="63" t="b">
        <f t="shared" si="47"/>
        <v>0</v>
      </c>
      <c r="M211" s="63" t="b">
        <f t="shared" si="43"/>
        <v>0</v>
      </c>
      <c r="N211" s="63" t="b">
        <f t="shared" si="41"/>
        <v>0</v>
      </c>
      <c r="O211" s="63" t="b">
        <f t="shared" si="48"/>
        <v>0</v>
      </c>
      <c r="P211" s="63" t="b">
        <f t="shared" si="42"/>
        <v>0</v>
      </c>
      <c r="Q211" s="63" t="b">
        <f t="shared" si="49"/>
        <v>0</v>
      </c>
      <c r="R211" s="63">
        <f t="shared" si="44"/>
        <v>0</v>
      </c>
      <c r="S211" s="63" t="b">
        <f t="shared" si="50"/>
        <v>0</v>
      </c>
      <c r="V211" s="63">
        <v>176</v>
      </c>
      <c r="W211" s="63">
        <f t="shared" si="45"/>
        <v>0</v>
      </c>
      <c r="X211" s="63">
        <f t="shared" si="46"/>
        <v>0</v>
      </c>
    </row>
    <row r="212" spans="1:24">
      <c r="A212" s="62" t="s">
        <v>400</v>
      </c>
      <c r="B212" s="62"/>
      <c r="C212" s="62"/>
      <c r="D212" s="62"/>
      <c r="E212" s="62"/>
      <c r="F212" s="62"/>
      <c r="G212" s="62"/>
      <c r="H212" s="62"/>
      <c r="I212" s="62"/>
      <c r="J212" s="62"/>
      <c r="L212" s="63" t="b">
        <f t="shared" si="47"/>
        <v>0</v>
      </c>
      <c r="M212" s="63" t="b">
        <f t="shared" si="43"/>
        <v>0</v>
      </c>
      <c r="N212" s="63" t="b">
        <f t="shared" si="41"/>
        <v>0</v>
      </c>
      <c r="O212" s="63" t="b">
        <f t="shared" si="48"/>
        <v>0</v>
      </c>
      <c r="P212" s="63" t="b">
        <f t="shared" si="42"/>
        <v>0</v>
      </c>
      <c r="Q212" s="63" t="b">
        <f t="shared" si="49"/>
        <v>0</v>
      </c>
      <c r="R212" s="63">
        <f t="shared" si="44"/>
        <v>0</v>
      </c>
      <c r="S212" s="63" t="b">
        <f t="shared" si="50"/>
        <v>0</v>
      </c>
      <c r="V212" s="63">
        <v>177</v>
      </c>
      <c r="W212" s="63">
        <f t="shared" si="45"/>
        <v>0</v>
      </c>
      <c r="X212" s="63">
        <f t="shared" si="46"/>
        <v>0</v>
      </c>
    </row>
    <row r="213" spans="1:24">
      <c r="A213" s="62" t="s">
        <v>401</v>
      </c>
      <c r="B213" s="62"/>
      <c r="C213" s="62"/>
      <c r="D213" s="62"/>
      <c r="E213" s="62"/>
      <c r="F213" s="62"/>
      <c r="G213" s="62"/>
      <c r="H213" s="62"/>
      <c r="I213" s="62"/>
      <c r="J213" s="62"/>
      <c r="L213" s="63" t="b">
        <f t="shared" si="47"/>
        <v>0</v>
      </c>
      <c r="M213" s="63" t="b">
        <f t="shared" si="43"/>
        <v>0</v>
      </c>
      <c r="N213" s="63" t="b">
        <f t="shared" si="41"/>
        <v>0</v>
      </c>
      <c r="O213" s="63" t="b">
        <f t="shared" si="48"/>
        <v>0</v>
      </c>
      <c r="P213" s="63" t="b">
        <f t="shared" si="42"/>
        <v>0</v>
      </c>
      <c r="Q213" s="63" t="b">
        <f t="shared" si="49"/>
        <v>0</v>
      </c>
      <c r="R213" s="63">
        <f t="shared" si="44"/>
        <v>0</v>
      </c>
      <c r="S213" s="63" t="b">
        <f t="shared" si="50"/>
        <v>0</v>
      </c>
      <c r="V213" s="63">
        <v>178</v>
      </c>
      <c r="W213" s="63">
        <f t="shared" si="45"/>
        <v>0</v>
      </c>
      <c r="X213" s="63">
        <f t="shared" si="46"/>
        <v>0</v>
      </c>
    </row>
    <row r="214" spans="1:24">
      <c r="A214" s="62" t="s">
        <v>402</v>
      </c>
      <c r="B214" s="62"/>
      <c r="C214" s="62"/>
      <c r="D214" s="62"/>
      <c r="E214" s="62"/>
      <c r="F214" s="62"/>
      <c r="G214" s="62"/>
      <c r="H214" s="62"/>
      <c r="I214" s="62"/>
      <c r="J214" s="62"/>
      <c r="L214" s="63" t="b">
        <f t="shared" si="47"/>
        <v>0</v>
      </c>
      <c r="M214" s="63" t="b">
        <f t="shared" si="43"/>
        <v>0</v>
      </c>
      <c r="N214" s="63" t="b">
        <f t="shared" si="41"/>
        <v>0</v>
      </c>
      <c r="O214" s="63" t="b">
        <f t="shared" si="48"/>
        <v>0</v>
      </c>
      <c r="P214" s="63" t="b">
        <f t="shared" si="42"/>
        <v>0</v>
      </c>
      <c r="Q214" s="63" t="b">
        <f t="shared" si="49"/>
        <v>0</v>
      </c>
      <c r="R214" s="63">
        <f t="shared" si="44"/>
        <v>0</v>
      </c>
      <c r="S214" s="63" t="b">
        <f t="shared" si="50"/>
        <v>0</v>
      </c>
      <c r="V214" s="63">
        <v>179</v>
      </c>
      <c r="W214" s="63">
        <f t="shared" si="45"/>
        <v>0</v>
      </c>
      <c r="X214" s="63">
        <f t="shared" si="46"/>
        <v>0</v>
      </c>
    </row>
    <row r="215" spans="1:24">
      <c r="A215" s="62" t="s">
        <v>403</v>
      </c>
      <c r="B215" s="62"/>
      <c r="C215" s="62"/>
      <c r="D215" s="62"/>
      <c r="E215" s="62"/>
      <c r="F215" s="62"/>
      <c r="G215" s="62"/>
      <c r="H215" s="62"/>
      <c r="I215" s="62"/>
      <c r="J215" s="62"/>
      <c r="L215" s="63" t="b">
        <f t="shared" si="47"/>
        <v>0</v>
      </c>
      <c r="M215" s="63" t="b">
        <f t="shared" si="43"/>
        <v>0</v>
      </c>
      <c r="N215" s="63" t="b">
        <f t="shared" si="41"/>
        <v>0</v>
      </c>
      <c r="O215" s="63" t="b">
        <f t="shared" si="48"/>
        <v>0</v>
      </c>
      <c r="P215" s="63" t="b">
        <f t="shared" si="42"/>
        <v>0</v>
      </c>
      <c r="Q215" s="63" t="b">
        <f t="shared" si="49"/>
        <v>0</v>
      </c>
      <c r="R215" s="63">
        <f t="shared" si="44"/>
        <v>0</v>
      </c>
      <c r="S215" s="63" t="b">
        <f t="shared" si="50"/>
        <v>0</v>
      </c>
      <c r="V215" s="63">
        <v>180</v>
      </c>
      <c r="W215" s="63">
        <f t="shared" si="45"/>
        <v>0</v>
      </c>
      <c r="X215" s="63">
        <f t="shared" si="46"/>
        <v>0</v>
      </c>
    </row>
    <row r="216" spans="1:24">
      <c r="A216" s="62" t="s">
        <v>404</v>
      </c>
      <c r="B216" s="62"/>
      <c r="C216" s="62"/>
      <c r="D216" s="62"/>
      <c r="E216" s="62"/>
      <c r="F216" s="62"/>
      <c r="G216" s="62"/>
      <c r="H216" s="62"/>
      <c r="I216" s="62"/>
      <c r="J216" s="62"/>
      <c r="L216" s="63" t="b">
        <f t="shared" si="47"/>
        <v>0</v>
      </c>
      <c r="M216" s="63" t="b">
        <f t="shared" si="43"/>
        <v>0</v>
      </c>
      <c r="N216" s="63" t="b">
        <f t="shared" si="41"/>
        <v>0</v>
      </c>
      <c r="O216" s="63" t="b">
        <f t="shared" si="48"/>
        <v>0</v>
      </c>
      <c r="P216" s="63" t="b">
        <f t="shared" si="42"/>
        <v>0</v>
      </c>
      <c r="Q216" s="63" t="b">
        <f t="shared" si="49"/>
        <v>0</v>
      </c>
      <c r="R216" s="63">
        <f t="shared" si="44"/>
        <v>0</v>
      </c>
      <c r="S216" s="63" t="b">
        <f t="shared" si="50"/>
        <v>0</v>
      </c>
      <c r="V216" s="63">
        <v>181</v>
      </c>
      <c r="W216" s="63">
        <f t="shared" si="45"/>
        <v>0</v>
      </c>
      <c r="X216" s="63">
        <f t="shared" si="46"/>
        <v>0</v>
      </c>
    </row>
    <row r="217" spans="1:24">
      <c r="A217" s="62" t="s">
        <v>405</v>
      </c>
      <c r="B217" s="62"/>
      <c r="C217" s="62"/>
      <c r="D217" s="62"/>
      <c r="E217" s="62"/>
      <c r="F217" s="62"/>
      <c r="G217" s="62"/>
      <c r="H217" s="62"/>
      <c r="I217" s="62"/>
      <c r="J217" s="62"/>
      <c r="L217" s="63" t="b">
        <f t="shared" si="47"/>
        <v>0</v>
      </c>
      <c r="M217" s="63" t="b">
        <f t="shared" si="43"/>
        <v>0</v>
      </c>
      <c r="N217" s="63" t="b">
        <f t="shared" si="41"/>
        <v>0</v>
      </c>
      <c r="O217" s="63" t="b">
        <f t="shared" si="48"/>
        <v>0</v>
      </c>
      <c r="P217" s="63" t="b">
        <f t="shared" si="42"/>
        <v>0</v>
      </c>
      <c r="Q217" s="63" t="b">
        <f t="shared" si="49"/>
        <v>0</v>
      </c>
      <c r="R217" s="63">
        <f t="shared" si="44"/>
        <v>0</v>
      </c>
      <c r="S217" s="63" t="b">
        <f t="shared" si="50"/>
        <v>0</v>
      </c>
      <c r="V217" s="63">
        <v>182</v>
      </c>
      <c r="W217" s="63">
        <f t="shared" si="45"/>
        <v>0</v>
      </c>
      <c r="X217" s="63">
        <f t="shared" si="46"/>
        <v>0</v>
      </c>
    </row>
    <row r="218" spans="1:24">
      <c r="A218" s="62" t="s">
        <v>406</v>
      </c>
      <c r="B218" s="62"/>
      <c r="C218" s="62"/>
      <c r="D218" s="62"/>
      <c r="E218" s="62"/>
      <c r="F218" s="62"/>
      <c r="G218" s="62"/>
      <c r="H218" s="62"/>
      <c r="I218" s="62"/>
      <c r="J218" s="62"/>
      <c r="L218" s="63" t="b">
        <f t="shared" si="47"/>
        <v>0</v>
      </c>
      <c r="M218" s="63" t="b">
        <f t="shared" si="43"/>
        <v>0</v>
      </c>
      <c r="N218" s="63" t="b">
        <f t="shared" si="41"/>
        <v>0</v>
      </c>
      <c r="O218" s="63" t="b">
        <f t="shared" si="48"/>
        <v>0</v>
      </c>
      <c r="P218" s="63" t="b">
        <f t="shared" si="42"/>
        <v>0</v>
      </c>
      <c r="Q218" s="63" t="b">
        <f t="shared" si="49"/>
        <v>0</v>
      </c>
      <c r="R218" s="63">
        <f t="shared" si="44"/>
        <v>0</v>
      </c>
      <c r="S218" s="63" t="b">
        <f t="shared" si="50"/>
        <v>0</v>
      </c>
      <c r="V218" s="63">
        <v>183</v>
      </c>
      <c r="W218" s="63">
        <f t="shared" si="45"/>
        <v>0</v>
      </c>
      <c r="X218" s="63">
        <f t="shared" si="46"/>
        <v>0</v>
      </c>
    </row>
    <row r="219" spans="1:24">
      <c r="A219" s="62" t="s">
        <v>407</v>
      </c>
      <c r="B219" s="62"/>
      <c r="C219" s="62"/>
      <c r="D219" s="62"/>
      <c r="E219" s="62"/>
      <c r="F219" s="62"/>
      <c r="G219" s="62"/>
      <c r="H219" s="62"/>
      <c r="I219" s="62"/>
      <c r="J219" s="62"/>
      <c r="L219" s="63" t="b">
        <f t="shared" si="47"/>
        <v>0</v>
      </c>
      <c r="M219" s="63" t="b">
        <f t="shared" si="43"/>
        <v>0</v>
      </c>
      <c r="N219" s="63" t="b">
        <f t="shared" si="41"/>
        <v>0</v>
      </c>
      <c r="O219" s="63" t="b">
        <f t="shared" si="48"/>
        <v>0</v>
      </c>
      <c r="P219" s="63" t="b">
        <f t="shared" si="42"/>
        <v>0</v>
      </c>
      <c r="Q219" s="63" t="b">
        <f t="shared" si="49"/>
        <v>0</v>
      </c>
      <c r="R219" s="63">
        <f t="shared" si="44"/>
        <v>0</v>
      </c>
      <c r="S219" s="63" t="b">
        <f t="shared" si="50"/>
        <v>0</v>
      </c>
      <c r="V219" s="63">
        <v>184</v>
      </c>
      <c r="W219" s="63">
        <f t="shared" si="45"/>
        <v>0</v>
      </c>
      <c r="X219" s="63">
        <f t="shared" si="46"/>
        <v>0</v>
      </c>
    </row>
    <row r="220" spans="1:24">
      <c r="A220" s="62" t="s">
        <v>408</v>
      </c>
      <c r="B220" s="62"/>
      <c r="C220" s="62"/>
      <c r="D220" s="62"/>
      <c r="E220" s="62"/>
      <c r="F220" s="62"/>
      <c r="G220" s="62"/>
      <c r="H220" s="62"/>
      <c r="I220" s="62"/>
      <c r="J220" s="62"/>
      <c r="L220" s="63" t="b">
        <f t="shared" si="47"/>
        <v>0</v>
      </c>
      <c r="M220" s="63" t="b">
        <f t="shared" si="43"/>
        <v>0</v>
      </c>
      <c r="N220" s="63" t="b">
        <f t="shared" si="41"/>
        <v>0</v>
      </c>
      <c r="O220" s="63" t="b">
        <f t="shared" si="48"/>
        <v>0</v>
      </c>
      <c r="P220" s="63" t="b">
        <f t="shared" si="42"/>
        <v>0</v>
      </c>
      <c r="Q220" s="63" t="b">
        <f t="shared" si="49"/>
        <v>0</v>
      </c>
      <c r="R220" s="63">
        <f t="shared" si="44"/>
        <v>0</v>
      </c>
      <c r="S220" s="63" t="b">
        <f t="shared" si="50"/>
        <v>0</v>
      </c>
      <c r="V220" s="63">
        <v>185</v>
      </c>
      <c r="W220" s="63">
        <f t="shared" si="45"/>
        <v>0</v>
      </c>
      <c r="X220" s="63">
        <f t="shared" si="46"/>
        <v>0</v>
      </c>
    </row>
    <row r="221" spans="1:24">
      <c r="A221" s="62" t="s">
        <v>409</v>
      </c>
      <c r="B221" s="62"/>
      <c r="C221" s="62"/>
      <c r="D221" s="62"/>
      <c r="E221" s="62"/>
      <c r="F221" s="62"/>
      <c r="G221" s="62"/>
      <c r="H221" s="62"/>
      <c r="I221" s="62"/>
      <c r="J221" s="62"/>
      <c r="L221" s="63" t="b">
        <f t="shared" si="47"/>
        <v>0</v>
      </c>
      <c r="M221" s="63" t="b">
        <f t="shared" si="43"/>
        <v>0</v>
      </c>
      <c r="N221" s="63" t="b">
        <f t="shared" si="41"/>
        <v>0</v>
      </c>
      <c r="O221" s="63" t="b">
        <f t="shared" si="48"/>
        <v>0</v>
      </c>
      <c r="P221" s="63" t="b">
        <f t="shared" si="42"/>
        <v>0</v>
      </c>
      <c r="Q221" s="63" t="b">
        <f t="shared" si="49"/>
        <v>0</v>
      </c>
      <c r="R221" s="63">
        <f t="shared" si="44"/>
        <v>0</v>
      </c>
      <c r="S221" s="63" t="b">
        <f t="shared" si="50"/>
        <v>0</v>
      </c>
      <c r="V221" s="63">
        <v>186</v>
      </c>
      <c r="W221" s="63">
        <f t="shared" si="45"/>
        <v>0</v>
      </c>
      <c r="X221" s="63">
        <f t="shared" si="46"/>
        <v>0</v>
      </c>
    </row>
    <row r="222" spans="1:24">
      <c r="A222" s="62" t="s">
        <v>410</v>
      </c>
      <c r="B222" s="62"/>
      <c r="C222" s="62"/>
      <c r="D222" s="62"/>
      <c r="E222" s="62"/>
      <c r="F222" s="62"/>
      <c r="G222" s="62"/>
      <c r="H222" s="62"/>
      <c r="I222" s="62"/>
      <c r="J222" s="62"/>
      <c r="L222" s="63" t="b">
        <f t="shared" si="47"/>
        <v>0</v>
      </c>
      <c r="M222" s="63" t="b">
        <f t="shared" si="43"/>
        <v>0</v>
      </c>
      <c r="N222" s="63" t="b">
        <f t="shared" si="41"/>
        <v>0</v>
      </c>
      <c r="O222" s="63" t="b">
        <f t="shared" si="48"/>
        <v>0</v>
      </c>
      <c r="P222" s="63" t="b">
        <f t="shared" si="42"/>
        <v>0</v>
      </c>
      <c r="Q222" s="63" t="b">
        <f t="shared" si="49"/>
        <v>0</v>
      </c>
      <c r="R222" s="63">
        <f t="shared" si="44"/>
        <v>0</v>
      </c>
      <c r="S222" s="63" t="b">
        <f t="shared" si="50"/>
        <v>0</v>
      </c>
      <c r="V222" s="63">
        <v>187</v>
      </c>
      <c r="W222" s="63">
        <f t="shared" si="45"/>
        <v>0</v>
      </c>
      <c r="X222" s="63">
        <f t="shared" si="46"/>
        <v>0</v>
      </c>
    </row>
    <row r="223" spans="1:24">
      <c r="A223" s="62" t="s">
        <v>411</v>
      </c>
      <c r="B223" s="62"/>
      <c r="C223" s="62"/>
      <c r="D223" s="62"/>
      <c r="E223" s="62"/>
      <c r="F223" s="62"/>
      <c r="G223" s="62"/>
      <c r="H223" s="62"/>
      <c r="I223" s="62"/>
      <c r="J223" s="62"/>
      <c r="L223" s="63" t="b">
        <f t="shared" si="47"/>
        <v>0</v>
      </c>
      <c r="M223" s="63" t="b">
        <f t="shared" si="43"/>
        <v>0</v>
      </c>
      <c r="N223" s="63" t="b">
        <f t="shared" si="41"/>
        <v>0</v>
      </c>
      <c r="O223" s="63" t="b">
        <f t="shared" si="48"/>
        <v>0</v>
      </c>
      <c r="P223" s="63" t="b">
        <f t="shared" si="42"/>
        <v>0</v>
      </c>
      <c r="Q223" s="63" t="b">
        <f t="shared" si="49"/>
        <v>0</v>
      </c>
      <c r="R223" s="63">
        <f t="shared" si="44"/>
        <v>0</v>
      </c>
      <c r="S223" s="63" t="b">
        <f t="shared" si="50"/>
        <v>0</v>
      </c>
      <c r="V223" s="63">
        <v>188</v>
      </c>
      <c r="W223" s="63">
        <f t="shared" si="45"/>
        <v>0</v>
      </c>
      <c r="X223" s="63">
        <f t="shared" si="46"/>
        <v>0</v>
      </c>
    </row>
    <row r="224" spans="1:24">
      <c r="A224" s="62" t="s">
        <v>412</v>
      </c>
      <c r="B224" s="62"/>
      <c r="C224" s="62"/>
      <c r="D224" s="62"/>
      <c r="E224" s="62"/>
      <c r="F224" s="62"/>
      <c r="G224" s="62"/>
      <c r="H224" s="62"/>
      <c r="I224" s="62"/>
      <c r="J224" s="62"/>
      <c r="L224" s="63" t="b">
        <f t="shared" si="47"/>
        <v>0</v>
      </c>
      <c r="M224" s="63" t="b">
        <f t="shared" si="43"/>
        <v>0</v>
      </c>
      <c r="N224" s="63" t="b">
        <f t="shared" si="41"/>
        <v>0</v>
      </c>
      <c r="O224" s="63" t="b">
        <f t="shared" si="48"/>
        <v>0</v>
      </c>
      <c r="P224" s="63" t="b">
        <f t="shared" si="42"/>
        <v>0</v>
      </c>
      <c r="Q224" s="63" t="b">
        <f t="shared" si="49"/>
        <v>0</v>
      </c>
      <c r="R224" s="63">
        <f t="shared" si="44"/>
        <v>0</v>
      </c>
      <c r="S224" s="63" t="b">
        <f t="shared" si="50"/>
        <v>0</v>
      </c>
      <c r="V224" s="63">
        <v>189</v>
      </c>
      <c r="W224" s="63">
        <f t="shared" si="45"/>
        <v>0</v>
      </c>
      <c r="X224" s="63">
        <f t="shared" si="46"/>
        <v>0</v>
      </c>
    </row>
    <row r="225" spans="1:24">
      <c r="A225" s="62" t="s">
        <v>413</v>
      </c>
      <c r="B225" s="62"/>
      <c r="C225" s="62"/>
      <c r="D225" s="62"/>
      <c r="E225" s="62"/>
      <c r="F225" s="62"/>
      <c r="G225" s="62"/>
      <c r="H225" s="62"/>
      <c r="I225" s="62"/>
      <c r="J225" s="62"/>
      <c r="L225" s="63" t="b">
        <f t="shared" si="47"/>
        <v>0</v>
      </c>
      <c r="M225" s="63" t="b">
        <f t="shared" si="43"/>
        <v>0</v>
      </c>
      <c r="N225" s="63" t="b">
        <f t="shared" si="41"/>
        <v>0</v>
      </c>
      <c r="O225" s="63" t="b">
        <f t="shared" si="48"/>
        <v>0</v>
      </c>
      <c r="P225" s="63" t="b">
        <f t="shared" si="42"/>
        <v>0</v>
      </c>
      <c r="Q225" s="63" t="b">
        <f t="shared" si="49"/>
        <v>0</v>
      </c>
      <c r="R225" s="63">
        <f t="shared" si="44"/>
        <v>0</v>
      </c>
      <c r="S225" s="63" t="b">
        <f t="shared" si="50"/>
        <v>0</v>
      </c>
      <c r="V225" s="63">
        <v>190</v>
      </c>
      <c r="W225" s="63">
        <f t="shared" si="45"/>
        <v>0</v>
      </c>
      <c r="X225" s="63">
        <f t="shared" si="46"/>
        <v>0</v>
      </c>
    </row>
    <row r="226" spans="1:24">
      <c r="A226" s="62" t="s">
        <v>414</v>
      </c>
      <c r="B226" s="62"/>
      <c r="C226" s="62"/>
      <c r="D226" s="62"/>
      <c r="E226" s="62"/>
      <c r="F226" s="62"/>
      <c r="G226" s="62"/>
      <c r="H226" s="62"/>
      <c r="I226" s="62"/>
      <c r="J226" s="62"/>
      <c r="L226" s="63" t="b">
        <f t="shared" si="47"/>
        <v>0</v>
      </c>
      <c r="M226" s="63" t="b">
        <f t="shared" si="43"/>
        <v>0</v>
      </c>
      <c r="N226" s="63" t="b">
        <f t="shared" si="41"/>
        <v>0</v>
      </c>
      <c r="O226" s="63" t="b">
        <f t="shared" si="48"/>
        <v>0</v>
      </c>
      <c r="P226" s="63" t="b">
        <f t="shared" si="42"/>
        <v>0</v>
      </c>
      <c r="Q226" s="63" t="b">
        <f t="shared" si="49"/>
        <v>0</v>
      </c>
      <c r="R226" s="63">
        <f t="shared" si="44"/>
        <v>0</v>
      </c>
      <c r="S226" s="63" t="b">
        <f t="shared" si="50"/>
        <v>0</v>
      </c>
      <c r="V226" s="63">
        <v>191</v>
      </c>
      <c r="W226" s="63">
        <f t="shared" si="45"/>
        <v>0</v>
      </c>
      <c r="X226" s="63">
        <f t="shared" si="46"/>
        <v>0</v>
      </c>
    </row>
    <row r="227" spans="1:24">
      <c r="A227" s="62" t="s">
        <v>415</v>
      </c>
      <c r="B227" s="62"/>
      <c r="C227" s="62"/>
      <c r="D227" s="62"/>
      <c r="E227" s="62"/>
      <c r="F227" s="62"/>
      <c r="G227" s="62"/>
      <c r="H227" s="62"/>
      <c r="I227" s="62"/>
      <c r="J227" s="62"/>
      <c r="L227" s="63" t="b">
        <f t="shared" si="47"/>
        <v>0</v>
      </c>
      <c r="M227" s="63" t="b">
        <f t="shared" si="43"/>
        <v>0</v>
      </c>
      <c r="N227" s="63" t="b">
        <f t="shared" si="41"/>
        <v>0</v>
      </c>
      <c r="O227" s="63" t="b">
        <f t="shared" si="48"/>
        <v>0</v>
      </c>
      <c r="P227" s="63" t="b">
        <f t="shared" si="42"/>
        <v>0</v>
      </c>
      <c r="Q227" s="63" t="b">
        <f t="shared" si="49"/>
        <v>0</v>
      </c>
      <c r="R227" s="63">
        <f t="shared" si="44"/>
        <v>0</v>
      </c>
      <c r="S227" s="63" t="b">
        <f t="shared" si="50"/>
        <v>0</v>
      </c>
      <c r="V227" s="63">
        <v>192</v>
      </c>
      <c r="W227" s="63">
        <f t="shared" si="45"/>
        <v>0</v>
      </c>
      <c r="X227" s="63">
        <f t="shared" si="46"/>
        <v>0</v>
      </c>
    </row>
    <row r="228" spans="1:24">
      <c r="A228" s="62" t="s">
        <v>416</v>
      </c>
      <c r="B228" s="62"/>
      <c r="C228" s="62"/>
      <c r="D228" s="62"/>
      <c r="E228" s="62"/>
      <c r="F228" s="62"/>
      <c r="G228" s="62"/>
      <c r="H228" s="62"/>
      <c r="I228" s="62"/>
      <c r="J228" s="62"/>
      <c r="L228" s="63" t="b">
        <f t="shared" ref="L228:L235" si="51">AND(B228&lt;&gt;"",C228&lt;&gt;"",OR(D228&lt;&gt;"",E228&lt;&gt;"",F228&lt;&gt;""),H228&gt;9999,I228&lt;&gt;"",J228&gt;0)</f>
        <v>0</v>
      </c>
      <c r="M228" s="63" t="b">
        <f t="shared" si="43"/>
        <v>0</v>
      </c>
      <c r="N228" s="63" t="b">
        <f t="shared" si="41"/>
        <v>0</v>
      </c>
      <c r="O228" s="63" t="b">
        <f t="shared" ref="O228:O235" si="52">AND(COUNTIF(PLZlkr,H228)&gt;0,L228)</f>
        <v>0</v>
      </c>
      <c r="P228" s="63" t="b">
        <f t="shared" si="42"/>
        <v>0</v>
      </c>
      <c r="Q228" s="63" t="b">
        <f t="shared" ref="Q228:Q235" si="53">COUNTIF(PLZnachbarn,H228)&gt;0</f>
        <v>0</v>
      </c>
      <c r="R228" s="63">
        <f t="shared" si="44"/>
        <v>0</v>
      </c>
      <c r="S228" s="63" t="b">
        <f t="shared" ref="S228:S235" si="54">OR(P228,IF(R228&lt;=AnzahlNachbarn,Q228))</f>
        <v>0</v>
      </c>
      <c r="V228" s="63">
        <v>193</v>
      </c>
      <c r="W228" s="63">
        <f t="shared" si="45"/>
        <v>0</v>
      </c>
      <c r="X228" s="63">
        <f t="shared" si="46"/>
        <v>0</v>
      </c>
    </row>
    <row r="229" spans="1:24">
      <c r="A229" s="62" t="s">
        <v>417</v>
      </c>
      <c r="B229" s="62"/>
      <c r="C229" s="62"/>
      <c r="D229" s="62"/>
      <c r="E229" s="62"/>
      <c r="F229" s="62"/>
      <c r="G229" s="62"/>
      <c r="H229" s="62"/>
      <c r="I229" s="62"/>
      <c r="J229" s="62"/>
      <c r="L229" s="63" t="b">
        <f t="shared" si="51"/>
        <v>0</v>
      </c>
      <c r="M229" s="63" t="b">
        <f t="shared" si="43"/>
        <v>0</v>
      </c>
      <c r="N229" s="63" t="b">
        <f t="shared" ref="N229:N235" si="55">AND(L229,M229)</f>
        <v>0</v>
      </c>
      <c r="O229" s="63" t="b">
        <f t="shared" si="52"/>
        <v>0</v>
      </c>
      <c r="P229" s="63" t="b">
        <f t="shared" ref="P229:P235" si="56">AND(O229,N229)</f>
        <v>0</v>
      </c>
      <c r="Q229" s="63" t="b">
        <f t="shared" si="53"/>
        <v>0</v>
      </c>
      <c r="R229" s="63">
        <f t="shared" si="44"/>
        <v>0</v>
      </c>
      <c r="S229" s="63" t="b">
        <f t="shared" si="54"/>
        <v>0</v>
      </c>
      <c r="V229" s="63">
        <v>194</v>
      </c>
      <c r="W229" s="63">
        <f t="shared" si="45"/>
        <v>0</v>
      </c>
      <c r="X229" s="63">
        <f t="shared" si="46"/>
        <v>0</v>
      </c>
    </row>
    <row r="230" spans="1:24">
      <c r="A230" s="62" t="s">
        <v>418</v>
      </c>
      <c r="B230" s="62"/>
      <c r="C230" s="62"/>
      <c r="D230" s="62"/>
      <c r="E230" s="62"/>
      <c r="F230" s="62"/>
      <c r="G230" s="62"/>
      <c r="H230" s="62"/>
      <c r="I230" s="62"/>
      <c r="J230" s="62"/>
      <c r="L230" s="63" t="b">
        <f t="shared" si="51"/>
        <v>0</v>
      </c>
      <c r="M230" s="63" t="b">
        <f t="shared" si="43"/>
        <v>0</v>
      </c>
      <c r="N230" s="63" t="b">
        <f t="shared" si="55"/>
        <v>0</v>
      </c>
      <c r="O230" s="63" t="b">
        <f t="shared" si="52"/>
        <v>0</v>
      </c>
      <c r="P230" s="63" t="b">
        <f t="shared" si="56"/>
        <v>0</v>
      </c>
      <c r="Q230" s="63" t="b">
        <f t="shared" si="53"/>
        <v>0</v>
      </c>
      <c r="R230" s="63">
        <f t="shared" si="44"/>
        <v>0</v>
      </c>
      <c r="S230" s="63" t="b">
        <f t="shared" si="54"/>
        <v>0</v>
      </c>
      <c r="V230" s="63">
        <v>195</v>
      </c>
      <c r="W230" s="63">
        <f t="shared" si="45"/>
        <v>0</v>
      </c>
      <c r="X230" s="63">
        <f t="shared" si="46"/>
        <v>0</v>
      </c>
    </row>
    <row r="231" spans="1:24">
      <c r="A231" s="62" t="s">
        <v>419</v>
      </c>
      <c r="B231" s="62"/>
      <c r="C231" s="62"/>
      <c r="D231" s="62"/>
      <c r="E231" s="62"/>
      <c r="F231" s="62"/>
      <c r="G231" s="62"/>
      <c r="H231" s="62"/>
      <c r="I231" s="62"/>
      <c r="J231" s="62"/>
      <c r="L231" s="63" t="b">
        <f t="shared" si="51"/>
        <v>0</v>
      </c>
      <c r="M231" s="63" t="b">
        <f t="shared" si="43"/>
        <v>0</v>
      </c>
      <c r="N231" s="63" t="b">
        <f t="shared" si="55"/>
        <v>0</v>
      </c>
      <c r="O231" s="63" t="b">
        <f t="shared" si="52"/>
        <v>0</v>
      </c>
      <c r="P231" s="63" t="b">
        <f t="shared" si="56"/>
        <v>0</v>
      </c>
      <c r="Q231" s="63" t="b">
        <f t="shared" si="53"/>
        <v>0</v>
      </c>
      <c r="R231" s="63">
        <f t="shared" si="44"/>
        <v>0</v>
      </c>
      <c r="S231" s="63" t="b">
        <f t="shared" si="54"/>
        <v>0</v>
      </c>
      <c r="V231" s="63">
        <v>196</v>
      </c>
      <c r="W231" s="63">
        <f t="shared" si="45"/>
        <v>0</v>
      </c>
      <c r="X231" s="63">
        <f t="shared" si="46"/>
        <v>0</v>
      </c>
    </row>
    <row r="232" spans="1:24">
      <c r="A232" s="62" t="s">
        <v>420</v>
      </c>
      <c r="B232" s="62"/>
      <c r="C232" s="62"/>
      <c r="D232" s="62"/>
      <c r="E232" s="62"/>
      <c r="F232" s="62"/>
      <c r="G232" s="62"/>
      <c r="H232" s="62"/>
      <c r="I232" s="62"/>
      <c r="J232" s="62"/>
      <c r="L232" s="63" t="b">
        <f t="shared" si="51"/>
        <v>0</v>
      </c>
      <c r="M232" s="63" t="b">
        <f t="shared" si="43"/>
        <v>0</v>
      </c>
      <c r="N232" s="63" t="b">
        <f t="shared" si="55"/>
        <v>0</v>
      </c>
      <c r="O232" s="63" t="b">
        <f t="shared" si="52"/>
        <v>0</v>
      </c>
      <c r="P232" s="63" t="b">
        <f t="shared" si="56"/>
        <v>0</v>
      </c>
      <c r="Q232" s="63" t="b">
        <f t="shared" si="53"/>
        <v>0</v>
      </c>
      <c r="R232" s="63">
        <f t="shared" si="44"/>
        <v>0</v>
      </c>
      <c r="S232" s="63" t="b">
        <f t="shared" si="54"/>
        <v>0</v>
      </c>
      <c r="V232" s="63">
        <v>197</v>
      </c>
      <c r="W232" s="63">
        <f t="shared" si="45"/>
        <v>0</v>
      </c>
      <c r="X232" s="63">
        <f t="shared" si="46"/>
        <v>0</v>
      </c>
    </row>
    <row r="233" spans="1:24">
      <c r="A233" s="62" t="s">
        <v>421</v>
      </c>
      <c r="B233" s="62"/>
      <c r="C233" s="62"/>
      <c r="D233" s="62"/>
      <c r="E233" s="62"/>
      <c r="F233" s="62"/>
      <c r="G233" s="62"/>
      <c r="H233" s="62"/>
      <c r="I233" s="62"/>
      <c r="J233" s="62"/>
      <c r="L233" s="63" t="b">
        <f t="shared" si="51"/>
        <v>0</v>
      </c>
      <c r="M233" s="63" t="b">
        <f t="shared" si="43"/>
        <v>0</v>
      </c>
      <c r="N233" s="63" t="b">
        <f t="shared" si="55"/>
        <v>0</v>
      </c>
      <c r="O233" s="63" t="b">
        <f t="shared" si="52"/>
        <v>0</v>
      </c>
      <c r="P233" s="63" t="b">
        <f t="shared" si="56"/>
        <v>0</v>
      </c>
      <c r="Q233" s="63" t="b">
        <f t="shared" si="53"/>
        <v>0</v>
      </c>
      <c r="R233" s="63">
        <f t="shared" si="44"/>
        <v>0</v>
      </c>
      <c r="S233" s="63" t="b">
        <f t="shared" si="54"/>
        <v>0</v>
      </c>
      <c r="V233" s="63">
        <v>198</v>
      </c>
      <c r="W233" s="63">
        <f t="shared" si="45"/>
        <v>0</v>
      </c>
      <c r="X233" s="63">
        <f t="shared" si="46"/>
        <v>0</v>
      </c>
    </row>
    <row r="234" spans="1:24">
      <c r="A234" s="62" t="s">
        <v>422</v>
      </c>
      <c r="B234" s="62"/>
      <c r="C234" s="62"/>
      <c r="D234" s="62"/>
      <c r="E234" s="62"/>
      <c r="F234" s="62"/>
      <c r="G234" s="62"/>
      <c r="H234" s="62"/>
      <c r="I234" s="62"/>
      <c r="J234" s="62"/>
      <c r="L234" s="63" t="b">
        <f t="shared" si="51"/>
        <v>0</v>
      </c>
      <c r="M234" s="63" t="b">
        <f t="shared" si="43"/>
        <v>0</v>
      </c>
      <c r="N234" s="63" t="b">
        <f t="shared" si="55"/>
        <v>0</v>
      </c>
      <c r="O234" s="63" t="b">
        <f t="shared" si="52"/>
        <v>0</v>
      </c>
      <c r="P234" s="63" t="b">
        <f t="shared" si="56"/>
        <v>0</v>
      </c>
      <c r="Q234" s="63" t="b">
        <f t="shared" si="53"/>
        <v>0</v>
      </c>
      <c r="R234" s="63">
        <f t="shared" si="44"/>
        <v>0</v>
      </c>
      <c r="S234" s="63" t="b">
        <f t="shared" si="54"/>
        <v>0</v>
      </c>
      <c r="V234" s="63">
        <v>199</v>
      </c>
      <c r="W234" s="63">
        <f t="shared" si="45"/>
        <v>0</v>
      </c>
      <c r="X234" s="63">
        <f t="shared" si="46"/>
        <v>0</v>
      </c>
    </row>
    <row r="235" spans="1:24">
      <c r="A235" s="62" t="s">
        <v>423</v>
      </c>
      <c r="B235" s="62"/>
      <c r="C235" s="62"/>
      <c r="D235" s="62"/>
      <c r="E235" s="62"/>
      <c r="F235" s="62"/>
      <c r="G235" s="62"/>
      <c r="H235" s="62"/>
      <c r="I235" s="62"/>
      <c r="J235" s="62"/>
      <c r="L235" s="63" t="b">
        <f t="shared" si="51"/>
        <v>0</v>
      </c>
      <c r="M235" s="63" t="b">
        <f t="shared" si="43"/>
        <v>0</v>
      </c>
      <c r="N235" s="63" t="b">
        <f t="shared" si="55"/>
        <v>0</v>
      </c>
      <c r="O235" s="63" t="b">
        <f t="shared" si="52"/>
        <v>0</v>
      </c>
      <c r="P235" s="63" t="b">
        <f t="shared" si="56"/>
        <v>0</v>
      </c>
      <c r="Q235" s="63" t="b">
        <f t="shared" si="53"/>
        <v>0</v>
      </c>
      <c r="R235" s="63">
        <f t="shared" si="44"/>
        <v>0</v>
      </c>
      <c r="S235" s="63" t="b">
        <f t="shared" si="54"/>
        <v>0</v>
      </c>
      <c r="V235" s="63">
        <v>200</v>
      </c>
      <c r="W235" s="63">
        <f t="shared" si="45"/>
        <v>0</v>
      </c>
      <c r="X235" s="63">
        <f t="shared" si="46"/>
        <v>0</v>
      </c>
    </row>
  </sheetData>
  <sheetProtection algorithmName="SHA-512" hashValue="VhzRv4ijXRV2HiwE2dPvgqJvYZDT3FNzCIAnRLasW6nDPAKZKwAkvGc6W4Rw4yw58m7DdUSrRKp0vZarwwm76A==" saltValue="6T1EfB2pZloQdFwewJqVbw==" spinCount="100000" sheet="1" objects="1" scenarios="1"/>
  <mergeCells count="56">
    <mergeCell ref="I20:J20"/>
    <mergeCell ref="G21:H21"/>
    <mergeCell ref="I21:J21"/>
    <mergeCell ref="G22:H22"/>
    <mergeCell ref="I22:J22"/>
    <mergeCell ref="I17:J17"/>
    <mergeCell ref="G18:H18"/>
    <mergeCell ref="I18:J18"/>
    <mergeCell ref="G19:H19"/>
    <mergeCell ref="I19:J19"/>
    <mergeCell ref="G27:H27"/>
    <mergeCell ref="G28:H28"/>
    <mergeCell ref="G13:H13"/>
    <mergeCell ref="G14:H14"/>
    <mergeCell ref="G15:H15"/>
    <mergeCell ref="G16:H16"/>
    <mergeCell ref="G24:H24"/>
    <mergeCell ref="G23:H23"/>
    <mergeCell ref="G17:H17"/>
    <mergeCell ref="G20:H20"/>
    <mergeCell ref="G6:J6"/>
    <mergeCell ref="I8:J8"/>
    <mergeCell ref="I9:J9"/>
    <mergeCell ref="I10:J10"/>
    <mergeCell ref="G12:H12"/>
    <mergeCell ref="I7:J7"/>
    <mergeCell ref="I11:J11"/>
    <mergeCell ref="G7:H7"/>
    <mergeCell ref="G8:H8"/>
    <mergeCell ref="G9:H9"/>
    <mergeCell ref="G10:H10"/>
    <mergeCell ref="G11:H11"/>
    <mergeCell ref="I12:J12"/>
    <mergeCell ref="A6:A7"/>
    <mergeCell ref="B6:B7"/>
    <mergeCell ref="C6:C7"/>
    <mergeCell ref="D6:F6"/>
    <mergeCell ref="A34:A35"/>
    <mergeCell ref="B34:B35"/>
    <mergeCell ref="C34:C35"/>
    <mergeCell ref="I13:J13"/>
    <mergeCell ref="I14:J14"/>
    <mergeCell ref="I15:J15"/>
    <mergeCell ref="D34:F34"/>
    <mergeCell ref="J34:J35"/>
    <mergeCell ref="H34:I34"/>
    <mergeCell ref="I27:J27"/>
    <mergeCell ref="I28:J28"/>
    <mergeCell ref="I16:J16"/>
    <mergeCell ref="I23:J23"/>
    <mergeCell ref="I24:J24"/>
    <mergeCell ref="I25:J25"/>
    <mergeCell ref="I26:J26"/>
    <mergeCell ref="G34:G35"/>
    <mergeCell ref="G25:H25"/>
    <mergeCell ref="G26:H26"/>
  </mergeCells>
  <conditionalFormatting sqref="J36:J235">
    <cfRule type="expression" dxfId="13" priority="19">
      <formula>AND(NOT($M36),$J36&lt;&gt;"")</formula>
    </cfRule>
  </conditionalFormatting>
  <conditionalFormatting sqref="A36">
    <cfRule type="expression" dxfId="12" priority="11">
      <formula>$L36</formula>
    </cfRule>
  </conditionalFormatting>
  <conditionalFormatting sqref="A37:A235">
    <cfRule type="expression" dxfId="11" priority="10">
      <formula>$L37</formula>
    </cfRule>
  </conditionalFormatting>
  <conditionalFormatting sqref="H36">
    <cfRule type="expression" dxfId="10" priority="4">
      <formula>$S36</formula>
    </cfRule>
    <cfRule type="expression" dxfId="9" priority="7">
      <formula>AND($Q36,$N36,NOT($S36))</formula>
    </cfRule>
    <cfRule type="expression" dxfId="8" priority="9">
      <formula>AND($N36,NOT($O36),NOT($Q36))</formula>
    </cfRule>
  </conditionalFormatting>
  <conditionalFormatting sqref="H37:H235">
    <cfRule type="expression" dxfId="7" priority="1">
      <formula>$S37</formula>
    </cfRule>
    <cfRule type="expression" dxfId="6" priority="2">
      <formula>AND($Q37,$N37,NOT($S37))</formula>
    </cfRule>
    <cfRule type="expression" dxfId="5" priority="3">
      <formula>AND($N37,NOT($O37),NOT($Q37))</formula>
    </cfRule>
  </conditionalFormatting>
  <dataValidations count="1">
    <dataValidation type="whole" allowBlank="1" showInputMessage="1" showErrorMessage="1" promptTitle="Geschwisterkennung" prompt="Geben Sie gleiche Zahlen für Teilnehmende der gleichen Familie ein. " sqref="G36:G235">
      <formula1>0</formula1>
      <formula2>10000</formula2>
    </dataValidation>
  </dataValidations>
  <pageMargins left="0.7" right="0.7" top="0.78740157499999996" bottom="0.78740157499999996" header="0.3" footer="0.3"/>
  <pageSetup paperSize="9" orientation="landscape" r:id="rId1"/>
  <rowBreaks count="1" manualBreakCount="1">
    <brk id="32" max="16383" man="1"/>
  </rowBreaks>
  <colBreaks count="1" manualBreakCount="1">
    <brk id="10" max="1048575" man="1"/>
  </colBreaks>
  <drawing r:id="rId2"/>
  <legacyDrawing r:id="rId3"/>
  <extLst>
    <ext xmlns:x14="http://schemas.microsoft.com/office/spreadsheetml/2009/9/main" uri="{CCE6A557-97BC-4b89-ADB6-D9C93CAAB3DF}">
      <x14:dataValidations xmlns:xm="http://schemas.microsoft.com/office/excel/2006/main" count="1">
        <x14:dataValidation type="list" showInputMessage="1" showErrorMessage="1" errorTitle="Ungültige Eingabe!" error="Bitte wählen Sie eine Qualifikation aus der Liste aus!" promptTitle="Qualifikation" prompt="Bitte Qualifikation auswählen">
          <x14:formula1>
            <xm:f>Tabellen!$A$2:$A$5</xm:f>
          </x14:formula1>
          <xm:sqref>G8:H28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9E6F2"/>
  </sheetPr>
  <dimension ref="A1:AH64"/>
  <sheetViews>
    <sheetView zoomScaleNormal="100" zoomScaleSheetLayoutView="80" workbookViewId="0">
      <selection activeCell="H12" sqref="H12:Q12"/>
    </sheetView>
  </sheetViews>
  <sheetFormatPr baseColWidth="10" defaultRowHeight="14.25" outlineLevelCol="1"/>
  <cols>
    <col min="1" max="6" width="4.5703125" style="64" customWidth="1"/>
    <col min="7" max="7" width="11.42578125" style="64" customWidth="1"/>
    <col min="8" max="13" width="4.5703125" style="64" customWidth="1"/>
    <col min="14" max="14" width="5.85546875" style="64" customWidth="1"/>
    <col min="15" max="15" width="4.5703125" style="64" customWidth="1"/>
    <col min="16" max="16" width="1.28515625" style="64" customWidth="1"/>
    <col min="17" max="17" width="1.7109375" style="64" customWidth="1"/>
    <col min="18" max="23" width="4.5703125" style="64" customWidth="1"/>
    <col min="24" max="24" width="2.42578125" style="64" customWidth="1"/>
    <col min="25" max="29" width="6.140625" style="64" customWidth="1"/>
    <col min="30" max="30" width="11.42578125" style="64"/>
    <col min="31" max="33" width="11.42578125" style="64" hidden="1" customWidth="1" outlineLevel="1"/>
    <col min="34" max="34" width="11.42578125" style="64" collapsed="1"/>
    <col min="35" max="16384" width="11.42578125" style="64"/>
  </cols>
  <sheetData>
    <row r="1" spans="1:33" ht="26.25">
      <c r="A1" s="171" t="s">
        <v>113</v>
      </c>
      <c r="B1" s="171"/>
      <c r="C1" s="171"/>
      <c r="D1" s="171"/>
      <c r="E1" s="171"/>
      <c r="F1" s="171"/>
      <c r="G1" s="171"/>
      <c r="H1" s="171"/>
      <c r="I1" s="171"/>
      <c r="J1" s="171"/>
      <c r="K1" s="171"/>
      <c r="L1" s="171"/>
      <c r="M1" s="171"/>
      <c r="N1" s="171"/>
      <c r="O1" s="171"/>
      <c r="P1" s="171"/>
      <c r="Q1" s="171"/>
      <c r="R1" s="171"/>
      <c r="S1" s="171"/>
      <c r="T1" s="171"/>
      <c r="U1" s="171"/>
      <c r="V1" s="171"/>
      <c r="W1" s="171"/>
      <c r="X1" s="171"/>
      <c r="Y1" s="14"/>
      <c r="Z1" s="14"/>
      <c r="AA1" s="14"/>
      <c r="AB1" s="14"/>
      <c r="AC1" s="14"/>
    </row>
    <row r="2" spans="1:33" ht="18">
      <c r="A2" s="172" t="s">
        <v>143</v>
      </c>
      <c r="B2" s="172"/>
      <c r="C2" s="172"/>
      <c r="D2" s="172"/>
      <c r="E2" s="172"/>
      <c r="F2" s="172"/>
      <c r="G2" s="172"/>
      <c r="H2" s="172"/>
      <c r="I2" s="172"/>
      <c r="J2" s="172"/>
      <c r="K2" s="172"/>
      <c r="L2" s="172"/>
      <c r="M2" s="172"/>
      <c r="N2" s="172"/>
      <c r="O2" s="172"/>
      <c r="P2" s="172"/>
      <c r="Q2" s="172"/>
      <c r="R2" s="172"/>
      <c r="S2" s="172"/>
      <c r="T2" s="172"/>
      <c r="U2" s="172"/>
      <c r="V2" s="172"/>
      <c r="W2" s="172"/>
      <c r="X2" s="172"/>
      <c r="Y2" s="16"/>
      <c r="Z2" s="16"/>
      <c r="AA2" s="16"/>
      <c r="AB2" s="16"/>
      <c r="AC2" s="16"/>
    </row>
    <row r="3" spans="1:33">
      <c r="A3" s="17"/>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row>
    <row r="4" spans="1:33">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row>
    <row r="5" spans="1:33">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row>
    <row r="6" spans="1:33" ht="21" customHeight="1">
      <c r="A6" s="17"/>
      <c r="B6" s="17"/>
      <c r="C6" s="17"/>
      <c r="D6" s="17"/>
      <c r="E6" s="17"/>
      <c r="F6" s="17"/>
      <c r="G6" s="17"/>
      <c r="H6" s="17"/>
      <c r="I6" s="17"/>
      <c r="J6" s="17"/>
      <c r="K6" s="17"/>
      <c r="L6" s="17"/>
      <c r="M6" s="17"/>
      <c r="N6" s="17"/>
      <c r="O6" s="17"/>
      <c r="P6" s="17"/>
      <c r="Q6" s="17"/>
      <c r="R6" s="17"/>
      <c r="S6" s="17"/>
      <c r="T6" s="17"/>
      <c r="U6" s="17"/>
      <c r="V6" s="65"/>
      <c r="W6" s="17"/>
      <c r="X6" s="17"/>
      <c r="Y6" s="54" t="s">
        <v>286</v>
      </c>
      <c r="Z6" s="166"/>
      <c r="AA6" s="167"/>
      <c r="AB6" s="168"/>
      <c r="AC6" s="17"/>
      <c r="AF6" s="64" t="s">
        <v>457</v>
      </c>
    </row>
    <row r="7" spans="1:33" ht="21" customHeight="1">
      <c r="A7" s="17"/>
      <c r="B7" s="17"/>
      <c r="C7" s="17"/>
      <c r="D7" s="17"/>
      <c r="E7" s="17"/>
      <c r="F7" s="17"/>
      <c r="G7" s="17"/>
      <c r="H7" s="17"/>
      <c r="I7" s="17"/>
      <c r="J7" s="17"/>
      <c r="K7" s="17"/>
      <c r="L7" s="17"/>
      <c r="M7" s="17"/>
      <c r="N7" s="17"/>
      <c r="O7" s="17"/>
      <c r="P7" s="17"/>
      <c r="Q7" s="17"/>
      <c r="R7" s="17"/>
      <c r="S7" s="17"/>
      <c r="T7" s="17"/>
      <c r="U7" s="17"/>
      <c r="V7" s="65"/>
      <c r="W7" s="17"/>
      <c r="X7" s="17"/>
      <c r="Y7" s="54" t="s">
        <v>287</v>
      </c>
      <c r="Z7" s="166"/>
      <c r="AA7" s="167"/>
      <c r="AB7" s="168"/>
      <c r="AC7" s="17"/>
      <c r="AF7" s="64" t="s">
        <v>458</v>
      </c>
      <c r="AG7" s="64" t="b">
        <f>H12&lt;&gt;""</f>
        <v>0</v>
      </c>
    </row>
    <row r="8" spans="1:33">
      <c r="A8" s="17"/>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F8" s="64" t="s">
        <v>459</v>
      </c>
      <c r="AG8" s="64" t="b">
        <f>Z12&lt;&gt;""</f>
        <v>0</v>
      </c>
    </row>
    <row r="9" spans="1:33">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F9" s="64" t="s">
        <v>460</v>
      </c>
      <c r="AG9" s="64" t="b">
        <f>H13&lt;&gt;""</f>
        <v>0</v>
      </c>
    </row>
    <row r="10" spans="1:33">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F10" s="64" t="s">
        <v>11</v>
      </c>
      <c r="AG10" s="64" t="b">
        <f>Z13&lt;&gt;""</f>
        <v>0</v>
      </c>
    </row>
    <row r="11" spans="1:33">
      <c r="A11" s="18"/>
      <c r="B11" s="19" t="s">
        <v>144</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F11" s="64" t="s">
        <v>461</v>
      </c>
      <c r="AG11" s="64" t="b">
        <f>H14&lt;&gt;""</f>
        <v>0</v>
      </c>
    </row>
    <row r="12" spans="1:33">
      <c r="A12" s="20" t="s">
        <v>145</v>
      </c>
      <c r="B12" s="21" t="s">
        <v>186</v>
      </c>
      <c r="C12" s="21"/>
      <c r="D12" s="21"/>
      <c r="E12" s="21"/>
      <c r="F12" s="21"/>
      <c r="G12" s="21"/>
      <c r="H12" s="176"/>
      <c r="I12" s="177"/>
      <c r="J12" s="177"/>
      <c r="K12" s="177"/>
      <c r="L12" s="177"/>
      <c r="M12" s="177"/>
      <c r="N12" s="177"/>
      <c r="O12" s="177"/>
      <c r="P12" s="177"/>
      <c r="Q12" s="178"/>
      <c r="R12" s="21"/>
      <c r="S12" s="22" t="s">
        <v>146</v>
      </c>
      <c r="T12" s="21" t="s">
        <v>282</v>
      </c>
      <c r="U12" s="21"/>
      <c r="V12" s="21"/>
      <c r="W12" s="21"/>
      <c r="X12" s="21"/>
      <c r="Y12" s="21"/>
      <c r="Z12" s="176"/>
      <c r="AA12" s="177"/>
      <c r="AB12" s="177"/>
      <c r="AC12" s="177"/>
      <c r="AF12" s="64" t="s">
        <v>462</v>
      </c>
      <c r="AG12" s="64" t="b">
        <f>AA14&lt;&gt;""</f>
        <v>0</v>
      </c>
    </row>
    <row r="13" spans="1:33">
      <c r="A13" s="20" t="s">
        <v>147</v>
      </c>
      <c r="B13" s="21" t="s">
        <v>283</v>
      </c>
      <c r="C13" s="21"/>
      <c r="D13" s="21"/>
      <c r="E13" s="21"/>
      <c r="F13" s="21"/>
      <c r="G13" s="21"/>
      <c r="H13" s="176"/>
      <c r="I13" s="177"/>
      <c r="J13" s="177"/>
      <c r="K13" s="177"/>
      <c r="L13" s="177"/>
      <c r="M13" s="177"/>
      <c r="N13" s="177"/>
      <c r="O13" s="177"/>
      <c r="P13" s="177"/>
      <c r="Q13" s="178"/>
      <c r="R13" s="21"/>
      <c r="S13" s="22" t="s">
        <v>148</v>
      </c>
      <c r="T13" s="21" t="s">
        <v>284</v>
      </c>
      <c r="U13" s="21"/>
      <c r="V13" s="21"/>
      <c r="W13" s="21"/>
      <c r="X13" s="21"/>
      <c r="Y13" s="21"/>
      <c r="Z13" s="176"/>
      <c r="AA13" s="177"/>
      <c r="AB13" s="177"/>
      <c r="AC13" s="178"/>
      <c r="AF13" s="64" t="s">
        <v>463</v>
      </c>
      <c r="AG13" s="64" t="b">
        <f>AA15&lt;&gt;""</f>
        <v>0</v>
      </c>
    </row>
    <row r="14" spans="1:33">
      <c r="A14" s="20" t="s">
        <v>150</v>
      </c>
      <c r="B14" s="21" t="s">
        <v>285</v>
      </c>
      <c r="C14" s="21"/>
      <c r="D14" s="21"/>
      <c r="E14" s="21"/>
      <c r="F14" s="21"/>
      <c r="G14" s="21"/>
      <c r="H14" s="176"/>
      <c r="I14" s="177"/>
      <c r="J14" s="177"/>
      <c r="K14" s="177"/>
      <c r="L14" s="177"/>
      <c r="M14" s="177"/>
      <c r="N14" s="177"/>
      <c r="O14" s="177"/>
      <c r="P14" s="177"/>
      <c r="Q14" s="178"/>
      <c r="R14" s="21"/>
      <c r="S14" s="22"/>
      <c r="T14" s="21"/>
      <c r="U14" s="21"/>
      <c r="V14" s="21"/>
      <c r="W14" s="21"/>
      <c r="X14" s="21"/>
      <c r="Y14" s="21"/>
      <c r="Z14" s="21"/>
      <c r="AA14" s="186"/>
      <c r="AB14" s="186"/>
      <c r="AC14" s="186"/>
      <c r="AF14" s="64" t="s">
        <v>464</v>
      </c>
      <c r="AG14" s="64" t="b">
        <f>H17&lt;&gt;""</f>
        <v>0</v>
      </c>
    </row>
    <row r="15" spans="1:33">
      <c r="A15" s="20" t="s">
        <v>152</v>
      </c>
      <c r="B15" s="100" t="s">
        <v>190</v>
      </c>
      <c r="C15" s="100"/>
      <c r="D15" s="100"/>
      <c r="E15" s="100"/>
      <c r="F15" s="100"/>
      <c r="G15" s="100"/>
      <c r="H15" s="100"/>
      <c r="I15" s="100"/>
      <c r="J15" s="100"/>
      <c r="K15" s="100"/>
      <c r="L15" s="100"/>
      <c r="M15" s="100"/>
      <c r="N15" s="100"/>
      <c r="O15" s="100"/>
      <c r="P15" s="100"/>
      <c r="Q15" s="100"/>
      <c r="R15" s="100"/>
      <c r="S15" s="100"/>
      <c r="T15" s="100"/>
      <c r="U15" s="100"/>
      <c r="V15" s="100"/>
      <c r="W15" s="100"/>
      <c r="X15" s="100"/>
      <c r="Y15" s="100"/>
      <c r="Z15" s="21"/>
      <c r="AA15" s="97"/>
      <c r="AB15" s="98"/>
      <c r="AC15" s="99"/>
      <c r="AF15" s="64" t="s">
        <v>465</v>
      </c>
      <c r="AG15" s="64" t="b">
        <f>Y17&lt;&gt;""</f>
        <v>0</v>
      </c>
    </row>
    <row r="16" spans="1:33">
      <c r="A16" s="20"/>
      <c r="B16" s="21"/>
      <c r="C16" s="21"/>
      <c r="D16" s="21"/>
      <c r="E16" s="21"/>
      <c r="F16" s="21"/>
      <c r="G16" s="21"/>
      <c r="H16" s="59"/>
      <c r="I16" s="59"/>
      <c r="J16" s="59"/>
      <c r="K16" s="59"/>
      <c r="L16" s="59"/>
      <c r="M16" s="59"/>
      <c r="N16" s="59"/>
      <c r="O16" s="59"/>
      <c r="P16" s="59"/>
      <c r="Q16" s="59"/>
      <c r="R16" s="21"/>
      <c r="S16" s="66"/>
      <c r="T16" s="66"/>
      <c r="U16" s="66"/>
      <c r="V16" s="66"/>
      <c r="W16" s="66"/>
      <c r="X16" s="66"/>
      <c r="Y16" s="66"/>
      <c r="Z16" s="66"/>
      <c r="AA16" s="66"/>
      <c r="AB16" s="66"/>
      <c r="AC16" s="66"/>
      <c r="AF16" s="64" t="s">
        <v>466</v>
      </c>
      <c r="AG16" s="64" t="b">
        <f>AC18&lt;&gt;""</f>
        <v>0</v>
      </c>
    </row>
    <row r="17" spans="1:33" ht="18">
      <c r="A17" s="20" t="s">
        <v>154</v>
      </c>
      <c r="B17" s="21" t="s">
        <v>151</v>
      </c>
      <c r="C17" s="21"/>
      <c r="D17" s="21"/>
      <c r="E17" s="21"/>
      <c r="F17" s="21"/>
      <c r="G17" s="21"/>
      <c r="H17" s="183"/>
      <c r="I17" s="184"/>
      <c r="J17" s="184"/>
      <c r="K17" s="184"/>
      <c r="L17" s="184"/>
      <c r="M17" s="184"/>
      <c r="N17" s="184"/>
      <c r="O17" s="184"/>
      <c r="P17" s="184"/>
      <c r="Q17" s="185"/>
      <c r="R17" s="19"/>
      <c r="S17" s="22" t="s">
        <v>161</v>
      </c>
      <c r="T17" s="21" t="s">
        <v>153</v>
      </c>
      <c r="U17" s="21"/>
      <c r="V17" s="21"/>
      <c r="W17" s="21"/>
      <c r="X17" s="21"/>
      <c r="Y17" s="176"/>
      <c r="Z17" s="177"/>
      <c r="AA17" s="177"/>
      <c r="AB17" s="177"/>
      <c r="AC17" s="177"/>
      <c r="AF17" s="64" t="s">
        <v>470</v>
      </c>
      <c r="AG17" s="64" t="b">
        <f>NOT(OR(AND(H22&lt;&gt;"",J22&lt;&gt;""),AND(H22="",J22="")))</f>
        <v>0</v>
      </c>
    </row>
    <row r="18" spans="1:33">
      <c r="A18" s="20" t="s">
        <v>162</v>
      </c>
      <c r="B18" s="21" t="s">
        <v>155</v>
      </c>
      <c r="C18" s="21"/>
      <c r="D18" s="21"/>
      <c r="E18" s="21"/>
      <c r="F18" s="21"/>
      <c r="G18" s="21"/>
      <c r="H18" s="21"/>
      <c r="I18" s="179"/>
      <c r="J18" s="180"/>
      <c r="K18" s="180"/>
      <c r="L18" s="180"/>
      <c r="M18" s="180"/>
      <c r="N18" s="180"/>
      <c r="O18" s="180"/>
      <c r="P18" s="180"/>
      <c r="Q18" s="180"/>
      <c r="R18" s="180"/>
      <c r="S18" s="180"/>
      <c r="T18" s="180"/>
      <c r="U18" s="180"/>
      <c r="V18" s="180"/>
      <c r="W18" s="180"/>
      <c r="X18" s="180"/>
      <c r="Y18" s="180"/>
      <c r="Z18" s="180"/>
      <c r="AA18" s="181"/>
      <c r="AB18" s="182" t="s">
        <v>157</v>
      </c>
      <c r="AC18" s="23" t="str">
        <f>IF(I18=0,"",VLOOKUP(I18,Themenschlüssel!$A$6:$C$23,3,FALSE))</f>
        <v/>
      </c>
      <c r="AF18" s="64" t="s">
        <v>467</v>
      </c>
      <c r="AG18" s="64" t="b">
        <f>I24&lt;&gt;""</f>
        <v>0</v>
      </c>
    </row>
    <row r="19" spans="1:33">
      <c r="A19" s="20"/>
      <c r="B19" s="21" t="s">
        <v>158</v>
      </c>
      <c r="C19" s="21"/>
      <c r="D19" s="21"/>
      <c r="E19" s="21"/>
      <c r="F19" s="21"/>
      <c r="G19" s="21"/>
      <c r="H19" s="21"/>
      <c r="I19" s="179"/>
      <c r="J19" s="180"/>
      <c r="K19" s="180"/>
      <c r="L19" s="180"/>
      <c r="M19" s="180"/>
      <c r="N19" s="180"/>
      <c r="O19" s="180"/>
      <c r="P19" s="180"/>
      <c r="Q19" s="180"/>
      <c r="R19" s="180"/>
      <c r="S19" s="180"/>
      <c r="T19" s="180"/>
      <c r="U19" s="180"/>
      <c r="V19" s="180"/>
      <c r="W19" s="180"/>
      <c r="X19" s="180"/>
      <c r="Y19" s="180"/>
      <c r="Z19" s="180"/>
      <c r="AA19" s="181"/>
      <c r="AB19" s="182"/>
      <c r="AC19" s="23" t="str">
        <f>IF(I19=0,"",VLOOKUP(I19,Themenschlüssel!$A$6:$C$23,3,FALSE))</f>
        <v/>
      </c>
      <c r="AF19" s="64" t="s">
        <v>468</v>
      </c>
      <c r="AG19" s="64" t="b">
        <f>I25&lt;&gt;""</f>
        <v>0</v>
      </c>
    </row>
    <row r="20" spans="1:33">
      <c r="A20" s="20"/>
      <c r="B20" s="21"/>
      <c r="C20" s="21"/>
      <c r="D20" s="21"/>
      <c r="E20" s="21"/>
      <c r="F20" s="21"/>
      <c r="G20" s="21"/>
      <c r="H20" s="21"/>
      <c r="I20" s="179"/>
      <c r="J20" s="180"/>
      <c r="K20" s="180"/>
      <c r="L20" s="180"/>
      <c r="M20" s="180"/>
      <c r="N20" s="180"/>
      <c r="O20" s="180"/>
      <c r="P20" s="180"/>
      <c r="Q20" s="180"/>
      <c r="R20" s="180"/>
      <c r="S20" s="180"/>
      <c r="T20" s="180"/>
      <c r="U20" s="180"/>
      <c r="V20" s="180"/>
      <c r="W20" s="180"/>
      <c r="X20" s="180"/>
      <c r="Y20" s="180"/>
      <c r="Z20" s="180"/>
      <c r="AA20" s="181"/>
      <c r="AB20" s="182"/>
      <c r="AC20" s="23" t="str">
        <f>IF(I20=0,"",VLOOKUP(I20,Themenschlüssel!$A$6:$C$23,3,FALSE))</f>
        <v/>
      </c>
      <c r="AF20" s="64" t="s">
        <v>469</v>
      </c>
      <c r="AG20" s="64" t="b">
        <f>T25&lt;&gt;""</f>
        <v>0</v>
      </c>
    </row>
    <row r="21" spans="1:33">
      <c r="A21" s="18"/>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row>
    <row r="22" spans="1:33">
      <c r="A22" s="18" t="s">
        <v>163</v>
      </c>
      <c r="B22" s="19" t="s">
        <v>433</v>
      </c>
      <c r="C22" s="19"/>
      <c r="D22" s="19"/>
      <c r="E22" s="19"/>
      <c r="F22" s="19"/>
      <c r="G22" s="19"/>
      <c r="H22" s="68"/>
      <c r="I22" s="19" t="s">
        <v>214</v>
      </c>
      <c r="J22" s="68"/>
      <c r="K22" s="19" t="s">
        <v>215</v>
      </c>
      <c r="L22" s="19"/>
      <c r="M22" s="19"/>
      <c r="N22" s="19"/>
      <c r="O22" s="19"/>
      <c r="P22" s="19"/>
      <c r="Q22" s="19"/>
      <c r="R22" s="19"/>
      <c r="S22" s="19"/>
      <c r="T22" s="19"/>
      <c r="U22" s="19"/>
      <c r="V22" s="19"/>
      <c r="W22" s="19"/>
      <c r="X22" s="19"/>
      <c r="Y22" s="19"/>
      <c r="Z22" s="19"/>
      <c r="AA22" s="19"/>
      <c r="AB22" s="19"/>
      <c r="AC22" s="19"/>
    </row>
    <row r="23" spans="1:33">
      <c r="A23" s="18"/>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row>
    <row r="24" spans="1:33" ht="15" customHeight="1">
      <c r="A24" s="20" t="s">
        <v>164</v>
      </c>
      <c r="B24" s="21" t="s">
        <v>187</v>
      </c>
      <c r="C24" s="21"/>
      <c r="D24" s="21"/>
      <c r="E24" s="21"/>
      <c r="F24" s="21"/>
      <c r="G24" s="21"/>
      <c r="H24" s="21"/>
      <c r="I24" s="122"/>
      <c r="J24" s="123"/>
      <c r="K24" s="123"/>
      <c r="L24" s="124"/>
      <c r="M24" s="57" t="s">
        <v>434</v>
      </c>
      <c r="N24" s="59" t="s">
        <v>189</v>
      </c>
      <c r="O24" s="59"/>
      <c r="P24" s="59"/>
      <c r="Q24" s="59"/>
      <c r="R24" s="59"/>
      <c r="S24" s="59"/>
      <c r="T24" s="187">
        <f>IF(AND(I24&gt;0,I25&gt;0),ROUNDDOWN(I25,0)-ROUNDDOWN(I24,0)-IF(HOUR(I25)&lt;6,1,0)+IF(HOUR(I24-TIME(0,0,1))&gt;17,0,1),0)</f>
        <v>0</v>
      </c>
      <c r="U24" s="187"/>
      <c r="V24" s="21"/>
      <c r="W24" s="66"/>
      <c r="X24" s="66"/>
      <c r="Y24" s="66"/>
      <c r="Z24" s="66"/>
      <c r="AA24" s="66"/>
      <c r="AB24" s="66"/>
      <c r="AC24" s="66"/>
    </row>
    <row r="25" spans="1:33">
      <c r="A25" s="58" t="s">
        <v>168</v>
      </c>
      <c r="B25" s="21" t="s">
        <v>188</v>
      </c>
      <c r="C25" s="21"/>
      <c r="D25" s="21"/>
      <c r="E25" s="21"/>
      <c r="F25" s="21"/>
      <c r="G25" s="21"/>
      <c r="H25" s="21"/>
      <c r="I25" s="122"/>
      <c r="J25" s="123"/>
      <c r="K25" s="123"/>
      <c r="L25" s="124"/>
      <c r="M25" s="57" t="s">
        <v>169</v>
      </c>
      <c r="N25" s="59" t="s">
        <v>149</v>
      </c>
      <c r="O25" s="59"/>
      <c r="P25" s="59"/>
      <c r="Q25" s="59"/>
      <c r="R25" s="59"/>
      <c r="S25" s="59"/>
      <c r="T25" s="97"/>
      <c r="U25" s="98"/>
      <c r="V25" s="21"/>
      <c r="W25" s="66"/>
      <c r="X25" s="66"/>
      <c r="Y25" s="66"/>
      <c r="Z25" s="66"/>
      <c r="AA25" s="66"/>
      <c r="AB25" s="66"/>
      <c r="AC25" s="66"/>
    </row>
    <row r="26" spans="1:33">
      <c r="A26" s="18"/>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row>
    <row r="27" spans="1:33">
      <c r="A27" s="58" t="s">
        <v>170</v>
      </c>
      <c r="B27" s="143" t="s">
        <v>165</v>
      </c>
      <c r="C27" s="143"/>
      <c r="D27" s="143"/>
      <c r="E27" s="143"/>
      <c r="F27" s="143"/>
      <c r="G27" s="143"/>
      <c r="H27" s="143"/>
      <c r="I27" s="143"/>
      <c r="J27" s="143"/>
      <c r="K27" s="111"/>
      <c r="L27" s="111"/>
      <c r="M27" s="121"/>
      <c r="N27" s="121"/>
      <c r="O27" s="57" t="s">
        <v>178</v>
      </c>
      <c r="P27" s="101" t="s">
        <v>76</v>
      </c>
      <c r="Q27" s="102"/>
      <c r="R27" s="102"/>
      <c r="S27" s="102"/>
      <c r="T27" s="102"/>
      <c r="U27" s="102"/>
      <c r="V27" s="102"/>
      <c r="W27" s="102"/>
      <c r="X27" s="102"/>
      <c r="Y27" s="102"/>
      <c r="Z27" s="103"/>
      <c r="AA27" s="24" t="s">
        <v>166</v>
      </c>
      <c r="AB27" s="24" t="s">
        <v>167</v>
      </c>
      <c r="AC27" s="24" t="s">
        <v>210</v>
      </c>
    </row>
    <row r="28" spans="1:33">
      <c r="A28" s="58"/>
      <c r="B28" s="144" t="s">
        <v>204</v>
      </c>
      <c r="C28" s="144"/>
      <c r="D28" s="144"/>
      <c r="E28" s="144"/>
      <c r="F28" s="144"/>
      <c r="G28" s="144"/>
      <c r="H28" s="144"/>
      <c r="I28" s="144"/>
      <c r="J28" s="144"/>
      <c r="K28" s="155">
        <f>'Eingabe Personen'!L35</f>
        <v>0</v>
      </c>
      <c r="L28" s="155"/>
      <c r="M28" s="161"/>
      <c r="N28" s="161"/>
      <c r="O28" s="21"/>
      <c r="P28" s="104" t="s">
        <v>206</v>
      </c>
      <c r="Q28" s="105"/>
      <c r="R28" s="105"/>
      <c r="S28" s="105"/>
      <c r="T28" s="105"/>
      <c r="U28" s="105"/>
      <c r="V28" s="105"/>
      <c r="W28" s="105"/>
      <c r="X28" s="105"/>
      <c r="Y28" s="105"/>
      <c r="Z28" s="106"/>
      <c r="AA28" s="25">
        <f ca="1">'Eingabe Personen'!P8</f>
        <v>0</v>
      </c>
      <c r="AB28" s="25">
        <f ca="1">'Eingabe Personen'!Q8</f>
        <v>0</v>
      </c>
      <c r="AC28" s="25">
        <f ca="1">'Eingabe Personen'!R8</f>
        <v>0</v>
      </c>
    </row>
    <row r="29" spans="1:33">
      <c r="A29" s="58"/>
      <c r="B29" s="119" t="s">
        <v>205</v>
      </c>
      <c r="C29" s="119"/>
      <c r="D29" s="119"/>
      <c r="E29" s="119"/>
      <c r="F29" s="119"/>
      <c r="G29" s="119"/>
      <c r="H29" s="119"/>
      <c r="I29" s="119"/>
      <c r="J29" s="119"/>
      <c r="K29" s="120">
        <f>Teilnehmer</f>
        <v>0</v>
      </c>
      <c r="L29" s="120"/>
      <c r="M29" s="161"/>
      <c r="N29" s="161"/>
      <c r="O29" s="21"/>
      <c r="P29" s="104" t="s">
        <v>207</v>
      </c>
      <c r="Q29" s="105"/>
      <c r="R29" s="105"/>
      <c r="S29" s="105"/>
      <c r="T29" s="105"/>
      <c r="U29" s="105"/>
      <c r="V29" s="105"/>
      <c r="W29" s="105"/>
      <c r="X29" s="105"/>
      <c r="Y29" s="105"/>
      <c r="Z29" s="106"/>
      <c r="AA29" s="25">
        <f ca="1">'Eingabe Personen'!P9</f>
        <v>0</v>
      </c>
      <c r="AB29" s="25">
        <f ca="1">'Eingabe Personen'!Q9</f>
        <v>0</v>
      </c>
      <c r="AC29" s="25">
        <f ca="1">'Eingabe Personen'!R9</f>
        <v>0</v>
      </c>
    </row>
    <row r="30" spans="1:33">
      <c r="A30" s="58"/>
      <c r="B30" s="117"/>
      <c r="C30" s="117"/>
      <c r="D30" s="117"/>
      <c r="E30" s="117"/>
      <c r="F30" s="117"/>
      <c r="G30" s="117"/>
      <c r="H30" s="117"/>
      <c r="I30" s="117"/>
      <c r="J30" s="117"/>
      <c r="K30" s="118"/>
      <c r="L30" s="118"/>
      <c r="M30" s="118"/>
      <c r="N30" s="118"/>
      <c r="O30" s="21"/>
      <c r="P30" s="104" t="s">
        <v>208</v>
      </c>
      <c r="Q30" s="105"/>
      <c r="R30" s="105"/>
      <c r="S30" s="105"/>
      <c r="T30" s="105"/>
      <c r="U30" s="105"/>
      <c r="V30" s="105"/>
      <c r="W30" s="105"/>
      <c r="X30" s="105"/>
      <c r="Y30" s="105"/>
      <c r="Z30" s="106"/>
      <c r="AA30" s="25">
        <f ca="1">'Eingabe Personen'!P10</f>
        <v>0</v>
      </c>
      <c r="AB30" s="25">
        <f ca="1">'Eingabe Personen'!Q10</f>
        <v>0</v>
      </c>
      <c r="AC30" s="25">
        <f ca="1">'Eingabe Personen'!R10</f>
        <v>0</v>
      </c>
    </row>
    <row r="31" spans="1:33" ht="15" customHeight="1">
      <c r="A31" s="58"/>
      <c r="B31" s="115"/>
      <c r="C31" s="115"/>
      <c r="D31" s="115"/>
      <c r="E31" s="115"/>
      <c r="F31" s="115"/>
      <c r="G31" s="115"/>
      <c r="H31" s="115"/>
      <c r="I31" s="115"/>
      <c r="J31" s="115"/>
      <c r="K31" s="116"/>
      <c r="L31" s="116"/>
      <c r="M31" s="116"/>
      <c r="N31" s="116"/>
      <c r="O31" s="21"/>
      <c r="P31" s="104" t="s">
        <v>209</v>
      </c>
      <c r="Q31" s="105"/>
      <c r="R31" s="105"/>
      <c r="S31" s="105"/>
      <c r="T31" s="105"/>
      <c r="U31" s="105"/>
      <c r="V31" s="105"/>
      <c r="W31" s="105"/>
      <c r="X31" s="105"/>
      <c r="Y31" s="105"/>
      <c r="Z31" s="106"/>
      <c r="AA31" s="173">
        <f ca="1">MIN(SUM(AA28:AC29),'Eingabe Personen'!O19)+IF(H22="x",MIN('Eingabe Personen'!O20,SUM(AA30:AC30)),0)</f>
        <v>0</v>
      </c>
      <c r="AB31" s="174"/>
      <c r="AC31" s="175"/>
    </row>
    <row r="32" spans="1:33">
      <c r="A32" s="58"/>
      <c r="B32" s="21"/>
      <c r="C32" s="21"/>
      <c r="D32" s="21"/>
      <c r="E32" s="21"/>
      <c r="F32" s="21"/>
      <c r="G32" s="21"/>
      <c r="H32" s="21"/>
      <c r="I32" s="21"/>
      <c r="J32" s="21"/>
      <c r="K32" s="21"/>
      <c r="L32" s="21"/>
      <c r="M32" s="21"/>
      <c r="N32" s="21"/>
      <c r="O32" s="21"/>
      <c r="P32" s="55"/>
      <c r="Q32" s="55"/>
      <c r="R32" s="55"/>
      <c r="S32" s="55"/>
      <c r="T32" s="55"/>
      <c r="U32" s="55"/>
      <c r="V32" s="55"/>
      <c r="W32" s="55"/>
      <c r="X32" s="55"/>
      <c r="Y32" s="55"/>
      <c r="Z32" s="58"/>
      <c r="AA32" s="58"/>
      <c r="AB32" s="58"/>
      <c r="AC32" s="58"/>
    </row>
    <row r="33" spans="1:29" ht="15" customHeight="1">
      <c r="A33" s="20" t="s">
        <v>435</v>
      </c>
      <c r="B33" s="112" t="s">
        <v>142</v>
      </c>
      <c r="C33" s="113"/>
      <c r="D33" s="113"/>
      <c r="E33" s="113"/>
      <c r="F33" s="113"/>
      <c r="G33" s="113"/>
      <c r="H33" s="113"/>
      <c r="I33" s="113"/>
      <c r="J33" s="114"/>
      <c r="K33" s="107" t="s">
        <v>128</v>
      </c>
      <c r="L33" s="107"/>
      <c r="M33" s="107" t="s">
        <v>174</v>
      </c>
      <c r="N33" s="107"/>
      <c r="O33" s="58"/>
      <c r="P33" s="108" t="s">
        <v>219</v>
      </c>
      <c r="Q33" s="109"/>
      <c r="R33" s="109"/>
      <c r="S33" s="109"/>
      <c r="T33" s="109"/>
      <c r="U33" s="109"/>
      <c r="V33" s="109"/>
      <c r="W33" s="109"/>
      <c r="X33" s="109"/>
      <c r="Y33" s="110"/>
      <c r="Z33" s="111"/>
      <c r="AA33" s="111"/>
      <c r="AB33" s="107" t="s">
        <v>174</v>
      </c>
      <c r="AC33" s="107"/>
    </row>
    <row r="34" spans="1:29">
      <c r="A34" s="58"/>
      <c r="B34" s="157" t="s">
        <v>211</v>
      </c>
      <c r="C34" s="158"/>
      <c r="D34" s="158"/>
      <c r="E34" s="158"/>
      <c r="F34" s="158"/>
      <c r="G34" s="158"/>
      <c r="H34" s="158"/>
      <c r="I34" s="158"/>
      <c r="J34" s="159"/>
      <c r="K34" s="161">
        <f>GeschwisterAnrechenbar</f>
        <v>0</v>
      </c>
      <c r="L34" s="161"/>
      <c r="M34" s="162">
        <f>T24*K34*GeschwisterFörderung</f>
        <v>0</v>
      </c>
      <c r="N34" s="162"/>
      <c r="O34" s="21"/>
      <c r="P34" s="144" t="s">
        <v>220</v>
      </c>
      <c r="Q34" s="144"/>
      <c r="R34" s="144"/>
      <c r="S34" s="144"/>
      <c r="T34" s="144"/>
      <c r="U34" s="144"/>
      <c r="V34" s="144"/>
      <c r="W34" s="144"/>
      <c r="X34" s="144"/>
      <c r="Y34" s="144"/>
      <c r="Z34" s="155">
        <f>K29*T24</f>
        <v>0</v>
      </c>
      <c r="AA34" s="155"/>
      <c r="AB34" s="154">
        <f>Z34*TNFörderung</f>
        <v>0</v>
      </c>
      <c r="AC34" s="154"/>
    </row>
    <row r="35" spans="1:29" ht="15" customHeight="1">
      <c r="A35" s="20"/>
      <c r="B35" s="157" t="s">
        <v>212</v>
      </c>
      <c r="C35" s="158"/>
      <c r="D35" s="158"/>
      <c r="E35" s="158"/>
      <c r="F35" s="158"/>
      <c r="G35" s="158"/>
      <c r="H35" s="158"/>
      <c r="I35" s="158"/>
      <c r="J35" s="159"/>
      <c r="K35" s="161"/>
      <c r="L35" s="161"/>
      <c r="M35" s="160"/>
      <c r="N35" s="160"/>
      <c r="O35" s="21"/>
      <c r="P35" s="144" t="s">
        <v>432</v>
      </c>
      <c r="Q35" s="144"/>
      <c r="R35" s="144"/>
      <c r="S35" s="144"/>
      <c r="T35" s="144"/>
      <c r="U35" s="144"/>
      <c r="V35" s="144"/>
      <c r="W35" s="144"/>
      <c r="X35" s="144"/>
      <c r="Y35" s="144"/>
      <c r="Z35" s="155">
        <f ca="1">AA31*T24</f>
        <v>0</v>
      </c>
      <c r="AA35" s="155"/>
      <c r="AB35" s="154">
        <f ca="1">Z35*JuleicaFörderung</f>
        <v>0</v>
      </c>
      <c r="AC35" s="154"/>
    </row>
    <row r="36" spans="1:29" ht="15" customHeight="1">
      <c r="A36" s="20"/>
      <c r="B36" s="157" t="s">
        <v>213</v>
      </c>
      <c r="C36" s="158"/>
      <c r="D36" s="158"/>
      <c r="E36" s="158"/>
      <c r="F36" s="158"/>
      <c r="G36" s="158"/>
      <c r="H36" s="158"/>
      <c r="I36" s="158"/>
      <c r="J36" s="159"/>
      <c r="K36" s="68"/>
      <c r="L36" s="26" t="s">
        <v>214</v>
      </c>
      <c r="M36" s="68"/>
      <c r="N36" s="26" t="s">
        <v>215</v>
      </c>
      <c r="O36" s="21"/>
      <c r="P36" s="108" t="s">
        <v>221</v>
      </c>
      <c r="Q36" s="109"/>
      <c r="R36" s="109"/>
      <c r="S36" s="109"/>
      <c r="T36" s="109"/>
      <c r="U36" s="109"/>
      <c r="V36" s="109"/>
      <c r="W36" s="109"/>
      <c r="X36" s="109"/>
      <c r="Y36" s="110"/>
      <c r="Z36" s="111"/>
      <c r="AA36" s="111"/>
      <c r="AB36" s="163">
        <f ca="1">AB34+AB35</f>
        <v>0</v>
      </c>
      <c r="AC36" s="107"/>
    </row>
    <row r="37" spans="1:29">
      <c r="A37" s="20"/>
      <c r="B37" s="112" t="s">
        <v>216</v>
      </c>
      <c r="C37" s="113"/>
      <c r="D37" s="113"/>
      <c r="E37" s="113"/>
      <c r="F37" s="113"/>
      <c r="G37" s="113"/>
      <c r="H37" s="113"/>
      <c r="I37" s="113"/>
      <c r="J37" s="114"/>
      <c r="K37" s="27"/>
      <c r="L37" s="28"/>
      <c r="M37" s="164">
        <f>IF(OR(AND(K36&lt;&gt;"",M36&lt;&gt;""),AND(K36="",M36="")),0,IF(K36&lt;&gt;"",MIN(M35,M34),0))</f>
        <v>0</v>
      </c>
      <c r="N37" s="165"/>
      <c r="O37" s="58"/>
      <c r="P37" s="156"/>
      <c r="Q37" s="156"/>
      <c r="R37" s="156"/>
      <c r="S37" s="156"/>
      <c r="T37" s="156"/>
      <c r="U37" s="156"/>
      <c r="V37" s="156"/>
      <c r="W37" s="156"/>
      <c r="X37" s="156"/>
      <c r="Y37" s="156"/>
      <c r="Z37" s="156"/>
      <c r="AA37" s="156"/>
      <c r="AB37" s="156"/>
      <c r="AC37" s="156"/>
    </row>
    <row r="38" spans="1:29">
      <c r="A38" s="18"/>
      <c r="B38" s="29"/>
      <c r="C38" s="29"/>
      <c r="D38" s="29"/>
      <c r="E38" s="29"/>
      <c r="F38" s="29"/>
      <c r="G38" s="29"/>
      <c r="H38" s="29"/>
      <c r="I38" s="29"/>
      <c r="J38" s="29"/>
      <c r="K38" s="29"/>
      <c r="L38" s="29"/>
      <c r="M38" s="29"/>
      <c r="N38" s="29"/>
      <c r="O38" s="19"/>
      <c r="P38" s="29"/>
      <c r="Q38" s="29"/>
      <c r="R38" s="29"/>
      <c r="S38" s="29"/>
      <c r="T38" s="29"/>
      <c r="U38" s="29"/>
      <c r="V38" s="29"/>
      <c r="W38" s="29"/>
      <c r="X38" s="29"/>
      <c r="Y38" s="29"/>
      <c r="Z38" s="29"/>
      <c r="AA38" s="29"/>
      <c r="AB38" s="19"/>
      <c r="AC38" s="19"/>
    </row>
    <row r="39" spans="1:29">
      <c r="A39" s="20" t="s">
        <v>436</v>
      </c>
      <c r="B39" s="143" t="s">
        <v>125</v>
      </c>
      <c r="C39" s="143"/>
      <c r="D39" s="143"/>
      <c r="E39" s="143"/>
      <c r="F39" s="143"/>
      <c r="G39" s="143"/>
      <c r="H39" s="143"/>
      <c r="I39" s="143"/>
      <c r="J39" s="143"/>
      <c r="K39" s="143"/>
      <c r="L39" s="111" t="s">
        <v>174</v>
      </c>
      <c r="M39" s="111"/>
      <c r="N39" s="111"/>
      <c r="O39" s="20" t="s">
        <v>437</v>
      </c>
      <c r="P39" s="143" t="s">
        <v>141</v>
      </c>
      <c r="Q39" s="143"/>
      <c r="R39" s="143"/>
      <c r="S39" s="143"/>
      <c r="T39" s="143"/>
      <c r="U39" s="143"/>
      <c r="V39" s="143"/>
      <c r="W39" s="143"/>
      <c r="X39" s="143"/>
      <c r="Y39" s="143"/>
      <c r="Z39" s="143"/>
      <c r="AA39" s="111" t="s">
        <v>174</v>
      </c>
      <c r="AB39" s="111"/>
      <c r="AC39" s="111"/>
    </row>
    <row r="40" spans="1:29">
      <c r="A40" s="58"/>
      <c r="B40" s="144" t="s">
        <v>171</v>
      </c>
      <c r="C40" s="144"/>
      <c r="D40" s="144"/>
      <c r="E40" s="144"/>
      <c r="F40" s="144"/>
      <c r="G40" s="144"/>
      <c r="H40" s="144"/>
      <c r="I40" s="144"/>
      <c r="J40" s="144"/>
      <c r="K40" s="144"/>
      <c r="L40" s="142"/>
      <c r="M40" s="142"/>
      <c r="N40" s="142"/>
      <c r="O40" s="30"/>
      <c r="P40" s="144" t="s">
        <v>218</v>
      </c>
      <c r="Q40" s="144"/>
      <c r="R40" s="144"/>
      <c r="S40" s="144"/>
      <c r="T40" s="144"/>
      <c r="U40" s="144"/>
      <c r="V40" s="144"/>
      <c r="W40" s="144"/>
      <c r="X40" s="144"/>
      <c r="Y40" s="144"/>
      <c r="Z40" s="144"/>
      <c r="AA40" s="145"/>
      <c r="AB40" s="145"/>
      <c r="AC40" s="145"/>
    </row>
    <row r="41" spans="1:29">
      <c r="A41" s="58"/>
      <c r="B41" s="144" t="s">
        <v>217</v>
      </c>
      <c r="C41" s="144"/>
      <c r="D41" s="144"/>
      <c r="E41" s="144"/>
      <c r="F41" s="144"/>
      <c r="G41" s="144"/>
      <c r="H41" s="144"/>
      <c r="I41" s="144"/>
      <c r="J41" s="144"/>
      <c r="K41" s="144"/>
      <c r="L41" s="153"/>
      <c r="M41" s="153"/>
      <c r="N41" s="153"/>
      <c r="O41" s="30"/>
      <c r="P41" s="115"/>
      <c r="Q41" s="115"/>
      <c r="R41" s="115"/>
      <c r="S41" s="115"/>
      <c r="T41" s="115"/>
      <c r="U41" s="115"/>
      <c r="V41" s="115"/>
      <c r="W41" s="115"/>
      <c r="X41" s="115"/>
      <c r="Y41" s="115"/>
      <c r="Z41" s="115"/>
      <c r="AA41" s="30"/>
      <c r="AB41" s="19"/>
      <c r="AC41" s="19"/>
    </row>
    <row r="42" spans="1:29">
      <c r="A42" s="58"/>
      <c r="B42" s="150" t="s">
        <v>172</v>
      </c>
      <c r="C42" s="151"/>
      <c r="D42" s="151"/>
      <c r="E42" s="151"/>
      <c r="F42" s="151"/>
      <c r="G42" s="151"/>
      <c r="H42" s="151"/>
      <c r="I42" s="151"/>
      <c r="J42" s="151"/>
      <c r="K42" s="151"/>
      <c r="L42" s="151"/>
      <c r="M42" s="151"/>
      <c r="N42" s="152"/>
      <c r="O42" s="30"/>
      <c r="P42" s="115"/>
      <c r="Q42" s="115"/>
      <c r="R42" s="115"/>
      <c r="S42" s="115"/>
      <c r="T42" s="115"/>
      <c r="U42" s="115"/>
      <c r="V42" s="115"/>
      <c r="W42" s="115"/>
      <c r="X42" s="115"/>
      <c r="Y42" s="115"/>
      <c r="Z42" s="115"/>
      <c r="AA42" s="30"/>
      <c r="AB42" s="19"/>
      <c r="AC42" s="19"/>
    </row>
    <row r="43" spans="1:29">
      <c r="A43" s="58"/>
      <c r="B43" s="149" t="s">
        <v>173</v>
      </c>
      <c r="C43" s="149"/>
      <c r="D43" s="149"/>
      <c r="E43" s="149"/>
      <c r="F43" s="149"/>
      <c r="G43" s="149"/>
      <c r="H43" s="149"/>
      <c r="I43" s="149"/>
      <c r="J43" s="149"/>
      <c r="K43" s="149"/>
      <c r="L43" s="111" t="s">
        <v>174</v>
      </c>
      <c r="M43" s="111"/>
      <c r="N43" s="111"/>
      <c r="O43" s="30"/>
      <c r="P43" s="115"/>
      <c r="Q43" s="115"/>
      <c r="R43" s="115"/>
      <c r="S43" s="115"/>
      <c r="T43" s="115"/>
      <c r="U43" s="115"/>
      <c r="V43" s="115"/>
      <c r="W43" s="115"/>
      <c r="X43" s="115"/>
      <c r="Y43" s="115"/>
      <c r="Z43" s="115"/>
      <c r="AA43" s="30"/>
      <c r="AB43" s="19"/>
      <c r="AC43" s="19"/>
    </row>
    <row r="44" spans="1:29">
      <c r="A44" s="58"/>
      <c r="B44" s="141"/>
      <c r="C44" s="141"/>
      <c r="D44" s="141"/>
      <c r="E44" s="141"/>
      <c r="F44" s="141"/>
      <c r="G44" s="141"/>
      <c r="H44" s="141"/>
      <c r="I44" s="141"/>
      <c r="J44" s="141"/>
      <c r="K44" s="141"/>
      <c r="L44" s="142"/>
      <c r="M44" s="142"/>
      <c r="N44" s="142"/>
      <c r="O44" s="30"/>
      <c r="P44" s="115"/>
      <c r="Q44" s="115"/>
      <c r="R44" s="115"/>
      <c r="S44" s="115"/>
      <c r="T44" s="115"/>
      <c r="U44" s="115"/>
      <c r="V44" s="115"/>
      <c r="W44" s="115"/>
      <c r="X44" s="115"/>
      <c r="Y44" s="115"/>
      <c r="Z44" s="115"/>
      <c r="AA44" s="30"/>
      <c r="AB44" s="19"/>
      <c r="AC44" s="19"/>
    </row>
    <row r="45" spans="1:29">
      <c r="A45" s="58"/>
      <c r="B45" s="141"/>
      <c r="C45" s="141"/>
      <c r="D45" s="141"/>
      <c r="E45" s="141"/>
      <c r="F45" s="141"/>
      <c r="G45" s="141"/>
      <c r="H45" s="141"/>
      <c r="I45" s="141"/>
      <c r="J45" s="141"/>
      <c r="K45" s="141"/>
      <c r="L45" s="142"/>
      <c r="M45" s="142"/>
      <c r="N45" s="142"/>
      <c r="O45" s="30"/>
      <c r="P45" s="115"/>
      <c r="Q45" s="115"/>
      <c r="R45" s="115"/>
      <c r="S45" s="115"/>
      <c r="T45" s="115"/>
      <c r="U45" s="115"/>
      <c r="V45" s="115"/>
      <c r="W45" s="115"/>
      <c r="X45" s="115"/>
      <c r="Y45" s="115"/>
      <c r="Z45" s="115"/>
      <c r="AA45" s="30"/>
      <c r="AB45" s="19"/>
      <c r="AC45" s="19"/>
    </row>
    <row r="46" spans="1:29">
      <c r="A46" s="58"/>
      <c r="B46" s="141"/>
      <c r="C46" s="141"/>
      <c r="D46" s="141"/>
      <c r="E46" s="141"/>
      <c r="F46" s="141"/>
      <c r="G46" s="141"/>
      <c r="H46" s="141"/>
      <c r="I46" s="141"/>
      <c r="J46" s="141"/>
      <c r="K46" s="141"/>
      <c r="L46" s="142"/>
      <c r="M46" s="142"/>
      <c r="N46" s="142"/>
      <c r="O46" s="30"/>
      <c r="P46" s="115"/>
      <c r="Q46" s="115"/>
      <c r="R46" s="115"/>
      <c r="S46" s="115"/>
      <c r="T46" s="115"/>
      <c r="U46" s="115"/>
      <c r="V46" s="115"/>
      <c r="W46" s="115"/>
      <c r="X46" s="115"/>
      <c r="Y46" s="115"/>
      <c r="Z46" s="115"/>
      <c r="AA46" s="30"/>
      <c r="AB46" s="19"/>
      <c r="AC46" s="19"/>
    </row>
    <row r="47" spans="1:29">
      <c r="A47" s="20"/>
      <c r="B47" s="30"/>
      <c r="C47" s="30"/>
      <c r="D47" s="30"/>
      <c r="E47" s="30"/>
      <c r="F47" s="30"/>
      <c r="G47" s="30"/>
      <c r="H47" s="30"/>
      <c r="I47" s="30"/>
      <c r="J47" s="30"/>
      <c r="K47" s="30"/>
      <c r="L47" s="30"/>
      <c r="M47" s="30"/>
      <c r="N47" s="30"/>
      <c r="O47" s="30"/>
      <c r="P47" s="146"/>
      <c r="Q47" s="146"/>
      <c r="R47" s="146"/>
      <c r="S47" s="146"/>
      <c r="T47" s="146"/>
      <c r="U47" s="146"/>
      <c r="V47" s="146"/>
      <c r="W47" s="146"/>
      <c r="X47" s="146"/>
      <c r="Y47" s="146"/>
      <c r="Z47" s="146"/>
      <c r="AA47" s="147"/>
      <c r="AB47" s="148"/>
      <c r="AC47" s="148"/>
    </row>
    <row r="48" spans="1:29">
      <c r="A48" s="20"/>
      <c r="B48" s="31"/>
      <c r="C48" s="31"/>
      <c r="D48" s="31"/>
      <c r="E48" s="31"/>
      <c r="F48" s="31"/>
      <c r="G48" s="31"/>
      <c r="H48" s="31"/>
      <c r="I48" s="31"/>
      <c r="J48" s="31"/>
      <c r="K48" s="32" t="s">
        <v>175</v>
      </c>
      <c r="L48" s="132">
        <f>L40+L44+L45+L46+L41</f>
        <v>0</v>
      </c>
      <c r="M48" s="120"/>
      <c r="N48" s="120"/>
      <c r="O48" s="21"/>
      <c r="P48" s="21"/>
      <c r="Q48" s="21"/>
      <c r="R48" s="21"/>
      <c r="S48" s="21"/>
      <c r="T48" s="21"/>
      <c r="U48" s="21"/>
      <c r="V48" s="21"/>
      <c r="W48" s="21"/>
      <c r="X48" s="21"/>
      <c r="Y48" s="21"/>
      <c r="Z48" s="32"/>
      <c r="AA48" s="133"/>
      <c r="AB48" s="133"/>
      <c r="AC48" s="133"/>
    </row>
    <row r="49" spans="1:29">
      <c r="A49" s="58"/>
      <c r="B49" s="30"/>
      <c r="C49" s="30"/>
      <c r="D49" s="30"/>
      <c r="E49" s="30"/>
      <c r="F49" s="30"/>
      <c r="G49" s="30"/>
      <c r="H49" s="21"/>
      <c r="I49" s="21"/>
      <c r="J49" s="21"/>
      <c r="K49" s="21"/>
      <c r="L49" s="21"/>
      <c r="M49" s="21"/>
      <c r="N49" s="21"/>
      <c r="O49" s="30"/>
      <c r="P49" s="21"/>
      <c r="Q49" s="31"/>
      <c r="R49" s="31"/>
      <c r="S49" s="31"/>
      <c r="T49" s="33"/>
      <c r="U49" s="34"/>
      <c r="V49" s="34"/>
      <c r="W49" s="34"/>
      <c r="X49" s="35"/>
      <c r="Y49" s="36"/>
      <c r="Z49" s="36"/>
      <c r="AA49" s="134"/>
      <c r="AB49" s="134"/>
      <c r="AC49" s="134"/>
    </row>
    <row r="50" spans="1:29">
      <c r="A50" s="58"/>
      <c r="B50" s="30"/>
      <c r="C50" s="30"/>
      <c r="D50" s="30"/>
      <c r="E50" s="30"/>
      <c r="F50" s="30"/>
      <c r="G50" s="30"/>
      <c r="H50" s="21"/>
      <c r="I50" s="21"/>
      <c r="J50" s="21"/>
      <c r="K50" s="21"/>
      <c r="L50" s="21"/>
      <c r="M50" s="21"/>
      <c r="N50" s="21"/>
      <c r="O50" s="30"/>
      <c r="P50" s="21"/>
      <c r="Q50" s="31"/>
      <c r="R50" s="31"/>
      <c r="S50" s="31"/>
      <c r="T50" s="33"/>
      <c r="U50" s="33"/>
      <c r="V50" s="33"/>
      <c r="W50" s="34"/>
      <c r="X50" s="37"/>
      <c r="Y50" s="36"/>
      <c r="Z50" s="36"/>
      <c r="AA50" s="21"/>
      <c r="AB50" s="21"/>
      <c r="AC50" s="21"/>
    </row>
    <row r="51" spans="1:29" ht="15.75">
      <c r="A51" s="58"/>
      <c r="B51" s="30"/>
      <c r="C51" s="30"/>
      <c r="D51" s="30"/>
      <c r="E51" s="30"/>
      <c r="F51" s="30"/>
      <c r="G51" s="30"/>
      <c r="H51" s="21"/>
      <c r="I51" s="21"/>
      <c r="J51" s="21"/>
      <c r="K51" s="38" t="s">
        <v>176</v>
      </c>
      <c r="L51" s="135">
        <f>MAX(0,AA40-L48)</f>
        <v>0</v>
      </c>
      <c r="M51" s="136"/>
      <c r="N51" s="137"/>
      <c r="O51" s="30"/>
      <c r="P51" s="21"/>
      <c r="Q51" s="21"/>
      <c r="R51" s="21"/>
      <c r="S51" s="39"/>
      <c r="T51" s="29"/>
      <c r="U51" s="29"/>
      <c r="V51" s="21"/>
      <c r="W51" s="40" t="s">
        <v>177</v>
      </c>
      <c r="X51" s="138">
        <f ca="1">MIN(L51,AB36+M37)</f>
        <v>0</v>
      </c>
      <c r="Y51" s="139"/>
      <c r="Z51" s="139"/>
      <c r="AA51" s="139"/>
      <c r="AB51" s="139"/>
      <c r="AC51" s="140"/>
    </row>
    <row r="52" spans="1:29">
      <c r="A52" s="41"/>
      <c r="B52" s="29"/>
      <c r="C52" s="29"/>
      <c r="D52" s="29"/>
      <c r="E52" s="29"/>
      <c r="F52" s="29"/>
      <c r="G52" s="29"/>
      <c r="H52" s="29"/>
      <c r="I52" s="29"/>
      <c r="J52" s="29"/>
      <c r="K52" s="29"/>
      <c r="L52" s="29"/>
      <c r="M52" s="29"/>
      <c r="N52" s="29"/>
      <c r="O52" s="41"/>
      <c r="P52" s="29"/>
      <c r="Q52" s="29"/>
      <c r="R52" s="29"/>
      <c r="S52" s="29"/>
      <c r="T52" s="29"/>
      <c r="U52" s="29"/>
      <c r="V52" s="29"/>
      <c r="W52" s="29"/>
      <c r="X52" s="29"/>
      <c r="Y52" s="29"/>
      <c r="Z52" s="29"/>
      <c r="AA52" s="29"/>
      <c r="AB52" s="29"/>
      <c r="AC52" s="29"/>
    </row>
    <row r="53" spans="1:29">
      <c r="A53" s="58" t="s">
        <v>438</v>
      </c>
      <c r="B53" s="55" t="s">
        <v>179</v>
      </c>
      <c r="C53" s="58"/>
      <c r="D53" s="58"/>
      <c r="E53" s="58"/>
      <c r="F53" s="58"/>
      <c r="G53" s="58"/>
      <c r="H53" s="58"/>
      <c r="I53" s="58"/>
      <c r="J53" s="58"/>
      <c r="K53" s="58"/>
      <c r="L53" s="58"/>
      <c r="M53" s="58"/>
      <c r="N53" s="58"/>
      <c r="O53" s="30"/>
      <c r="P53" s="58"/>
      <c r="Q53" s="58"/>
      <c r="R53" s="58"/>
      <c r="S53" s="58"/>
      <c r="T53" s="58"/>
      <c r="U53" s="58"/>
      <c r="V53" s="58"/>
      <c r="W53" s="58"/>
      <c r="X53" s="58"/>
      <c r="Y53" s="58"/>
      <c r="Z53" s="58"/>
      <c r="AA53" s="58"/>
      <c r="AB53" s="58"/>
      <c r="AC53" s="30"/>
    </row>
    <row r="54" spans="1:29">
      <c r="A54" s="58"/>
      <c r="B54" s="115" t="s">
        <v>180</v>
      </c>
      <c r="C54" s="115"/>
      <c r="D54" s="115"/>
      <c r="E54" s="115"/>
      <c r="F54" s="129"/>
      <c r="G54" s="130"/>
      <c r="H54" s="130"/>
      <c r="I54" s="130"/>
      <c r="J54" s="130"/>
      <c r="K54" s="130"/>
      <c r="L54" s="130"/>
      <c r="M54" s="130"/>
      <c r="N54" s="131"/>
      <c r="O54" s="30"/>
      <c r="P54" s="115" t="s">
        <v>181</v>
      </c>
      <c r="Q54" s="115"/>
      <c r="R54" s="115"/>
      <c r="S54" s="115"/>
      <c r="T54" s="129"/>
      <c r="U54" s="130"/>
      <c r="V54" s="130"/>
      <c r="W54" s="130"/>
      <c r="X54" s="130"/>
      <c r="Y54" s="130"/>
      <c r="Z54" s="130"/>
      <c r="AA54" s="130"/>
      <c r="AB54" s="130"/>
      <c r="AC54" s="131"/>
    </row>
    <row r="55" spans="1:29">
      <c r="A55" s="58"/>
      <c r="B55" s="115" t="s">
        <v>182</v>
      </c>
      <c r="C55" s="115"/>
      <c r="D55" s="115"/>
      <c r="E55" s="115"/>
      <c r="F55" s="129"/>
      <c r="G55" s="130"/>
      <c r="H55" s="130"/>
      <c r="I55" s="130"/>
      <c r="J55" s="130"/>
      <c r="K55" s="130"/>
      <c r="L55" s="130"/>
      <c r="M55" s="130"/>
      <c r="N55" s="130"/>
      <c r="O55" s="30"/>
      <c r="P55" s="115" t="s">
        <v>183</v>
      </c>
      <c r="Q55" s="115"/>
      <c r="R55" s="115"/>
      <c r="S55" s="115"/>
      <c r="T55" s="129"/>
      <c r="U55" s="130"/>
      <c r="V55" s="130"/>
      <c r="W55" s="130"/>
      <c r="X55" s="130"/>
      <c r="Y55" s="130"/>
      <c r="Z55" s="130"/>
      <c r="AA55" s="130"/>
      <c r="AB55" s="130"/>
      <c r="AC55" s="131"/>
    </row>
    <row r="56" spans="1:29">
      <c r="A56" s="41"/>
      <c r="B56" s="29"/>
      <c r="C56" s="29"/>
      <c r="D56" s="29"/>
      <c r="E56" s="29"/>
      <c r="F56" s="29"/>
      <c r="G56" s="29"/>
      <c r="H56" s="29"/>
      <c r="I56" s="29"/>
      <c r="J56" s="29"/>
      <c r="K56" s="29"/>
      <c r="L56" s="29"/>
      <c r="M56" s="29"/>
      <c r="N56" s="29"/>
      <c r="O56" s="42"/>
      <c r="P56" s="29"/>
      <c r="Q56" s="29"/>
      <c r="R56" s="29"/>
      <c r="S56" s="29"/>
      <c r="T56" s="29"/>
      <c r="U56" s="29"/>
      <c r="V56" s="29"/>
      <c r="W56" s="29"/>
      <c r="X56" s="29"/>
      <c r="Y56" s="29"/>
      <c r="Z56" s="29"/>
      <c r="AA56" s="29"/>
      <c r="AB56" s="29"/>
      <c r="AC56" s="29"/>
    </row>
    <row r="57" spans="1:29" ht="116.25" customHeight="1">
      <c r="A57" s="41"/>
      <c r="B57" s="169" t="s">
        <v>456</v>
      </c>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row>
    <row r="58" spans="1:29">
      <c r="A58" s="20"/>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row>
    <row r="59" spans="1:29" ht="15">
      <c r="A59" s="20"/>
      <c r="B59" s="125" t="s">
        <v>184</v>
      </c>
      <c r="C59" s="125"/>
      <c r="D59" s="125"/>
      <c r="E59" s="125"/>
      <c r="F59" s="126" t="s">
        <v>471</v>
      </c>
      <c r="G59" s="126"/>
      <c r="H59" s="126"/>
      <c r="I59" s="126"/>
      <c r="J59" s="126"/>
      <c r="K59" s="126"/>
      <c r="L59" s="126"/>
      <c r="M59" s="126"/>
      <c r="N59" s="126"/>
      <c r="O59" s="44"/>
      <c r="P59" s="44"/>
      <c r="Q59" s="44"/>
      <c r="R59" s="44"/>
      <c r="S59" s="44"/>
      <c r="T59" s="43"/>
      <c r="U59" s="43"/>
      <c r="V59" s="43"/>
      <c r="W59" s="43"/>
      <c r="X59" s="43"/>
      <c r="Y59" s="43"/>
      <c r="Z59" s="43"/>
      <c r="AA59" s="43"/>
      <c r="AB59" s="43"/>
      <c r="AC59" s="43"/>
    </row>
    <row r="60" spans="1:29">
      <c r="A60" s="18"/>
      <c r="B60" s="82"/>
      <c r="C60" s="21" t="s">
        <v>281</v>
      </c>
      <c r="D60" s="45"/>
      <c r="E60" s="45"/>
      <c r="F60" s="45"/>
      <c r="G60" s="45"/>
      <c r="H60" s="45"/>
      <c r="I60" s="45"/>
      <c r="J60" s="45"/>
      <c r="K60" s="45"/>
      <c r="L60" s="45"/>
      <c r="M60" s="45"/>
      <c r="N60" s="45"/>
      <c r="O60" s="45"/>
      <c r="P60" s="45"/>
      <c r="Q60" s="45"/>
      <c r="R60" s="45"/>
      <c r="S60" s="45"/>
      <c r="T60" s="45"/>
      <c r="U60" s="45"/>
      <c r="V60" s="45"/>
      <c r="W60" s="45"/>
      <c r="X60" s="45"/>
      <c r="Y60" s="45"/>
      <c r="Z60" s="46"/>
      <c r="AA60" s="67" t="b">
        <v>0</v>
      </c>
      <c r="AB60" s="46"/>
      <c r="AC60" s="46"/>
    </row>
    <row r="61" spans="1:29">
      <c r="A61" s="18"/>
      <c r="B61" s="47"/>
      <c r="C61" s="47"/>
      <c r="D61" s="47"/>
      <c r="E61" s="47"/>
      <c r="F61" s="47"/>
      <c r="G61" s="47"/>
      <c r="H61" s="47"/>
      <c r="I61" s="47"/>
      <c r="J61" s="47"/>
      <c r="K61" s="43"/>
      <c r="L61" s="47"/>
      <c r="M61" s="47"/>
      <c r="N61" s="47"/>
      <c r="O61" s="47"/>
      <c r="P61" s="47"/>
      <c r="Q61" s="47"/>
      <c r="R61" s="47"/>
      <c r="S61" s="47"/>
      <c r="T61" s="47"/>
      <c r="U61" s="47"/>
      <c r="V61" s="47"/>
      <c r="W61" s="47"/>
      <c r="X61" s="47"/>
      <c r="Y61" s="47"/>
      <c r="Z61" s="47"/>
      <c r="AA61" s="47"/>
      <c r="AB61" s="47"/>
      <c r="AC61" s="47"/>
    </row>
    <row r="62" spans="1:29">
      <c r="A62" s="18"/>
      <c r="B62" s="127"/>
      <c r="C62" s="127"/>
      <c r="D62" s="127"/>
      <c r="E62" s="127"/>
      <c r="F62" s="127"/>
      <c r="G62" s="127"/>
      <c r="H62" s="127"/>
      <c r="I62" s="127"/>
      <c r="J62" s="127"/>
      <c r="K62" s="19"/>
      <c r="L62" s="128"/>
      <c r="M62" s="128"/>
      <c r="N62" s="128"/>
      <c r="O62" s="128"/>
      <c r="P62" s="128"/>
      <c r="Q62" s="128"/>
      <c r="R62" s="128"/>
      <c r="S62" s="128"/>
      <c r="T62" s="128"/>
      <c r="U62" s="128"/>
      <c r="V62" s="128"/>
      <c r="W62" s="128"/>
      <c r="X62" s="128"/>
      <c r="Y62" s="128"/>
      <c r="Z62" s="128"/>
      <c r="AA62" s="128"/>
      <c r="AB62" s="128"/>
      <c r="AC62" s="128"/>
    </row>
    <row r="63" spans="1:29">
      <c r="A63" s="18"/>
      <c r="B63" s="19" t="s">
        <v>111</v>
      </c>
      <c r="C63" s="19"/>
      <c r="D63" s="19"/>
      <c r="E63" s="19"/>
      <c r="F63" s="19"/>
      <c r="G63" s="19"/>
      <c r="H63" s="19"/>
      <c r="I63" s="19"/>
      <c r="J63" s="19"/>
      <c r="K63" s="19"/>
      <c r="L63" s="19" t="s">
        <v>185</v>
      </c>
      <c r="M63" s="19"/>
      <c r="N63" s="19"/>
      <c r="O63" s="19"/>
      <c r="P63" s="19"/>
      <c r="Q63" s="19"/>
      <c r="R63" s="19"/>
      <c r="S63" s="19"/>
      <c r="T63" s="19"/>
      <c r="U63" s="19"/>
      <c r="V63" s="19"/>
      <c r="W63" s="19"/>
      <c r="X63" s="19"/>
      <c r="Y63" s="19"/>
      <c r="Z63" s="19"/>
      <c r="AA63" s="19"/>
      <c r="AB63" s="19"/>
      <c r="AC63" s="19"/>
    </row>
    <row r="64" spans="1:29">
      <c r="A64" s="18"/>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row>
  </sheetData>
  <sheetProtection algorithmName="SHA-512" hashValue="2bUqqJZFAhf90An0XEepCgnxEIbDU7JChwj3J3Rh1waRNSvnlFw8gxAYzmo7ZoGWse+DOSiD0n4nNOVfmEYj+w==" saltValue="dfVY3bodhfFBKC5Mk+CTgA==" spinCount="100000" sheet="1" objects="1" scenarios="1"/>
  <mergeCells count="113">
    <mergeCell ref="Z6:AB6"/>
    <mergeCell ref="Z7:AB7"/>
    <mergeCell ref="B57:AC57"/>
    <mergeCell ref="A1:X1"/>
    <mergeCell ref="A2:X2"/>
    <mergeCell ref="AA31:AC31"/>
    <mergeCell ref="H14:Q14"/>
    <mergeCell ref="I18:AA18"/>
    <mergeCell ref="AB18:AB20"/>
    <mergeCell ref="I19:AA19"/>
    <mergeCell ref="I20:AA20"/>
    <mergeCell ref="H17:Q17"/>
    <mergeCell ref="Y17:AC17"/>
    <mergeCell ref="AA14:AC14"/>
    <mergeCell ref="H12:Q12"/>
    <mergeCell ref="H13:Q13"/>
    <mergeCell ref="Z12:AC12"/>
    <mergeCell ref="Z13:AC13"/>
    <mergeCell ref="M29:N29"/>
    <mergeCell ref="B28:J28"/>
    <mergeCell ref="K28:L28"/>
    <mergeCell ref="M28:N28"/>
    <mergeCell ref="I24:L24"/>
    <mergeCell ref="T24:U24"/>
    <mergeCell ref="T25:U25"/>
    <mergeCell ref="B27:J27"/>
    <mergeCell ref="AB34:AC34"/>
    <mergeCell ref="P35:Y35"/>
    <mergeCell ref="Z35:AA35"/>
    <mergeCell ref="AB35:AC35"/>
    <mergeCell ref="P37:AC37"/>
    <mergeCell ref="B34:J34"/>
    <mergeCell ref="B35:J35"/>
    <mergeCell ref="M35:N35"/>
    <mergeCell ref="K34:L34"/>
    <mergeCell ref="M34:N34"/>
    <mergeCell ref="P34:Y34"/>
    <mergeCell ref="Z34:AA34"/>
    <mergeCell ref="P36:Y36"/>
    <mergeCell ref="Z36:AA36"/>
    <mergeCell ref="AB36:AC36"/>
    <mergeCell ref="K35:L35"/>
    <mergeCell ref="B36:J36"/>
    <mergeCell ref="B37:J37"/>
    <mergeCell ref="M37:N37"/>
    <mergeCell ref="B39:K39"/>
    <mergeCell ref="L39:N39"/>
    <mergeCell ref="P39:Z39"/>
    <mergeCell ref="AA39:AC39"/>
    <mergeCell ref="B40:K40"/>
    <mergeCell ref="L40:N40"/>
    <mergeCell ref="P40:Z40"/>
    <mergeCell ref="AA40:AC40"/>
    <mergeCell ref="P47:Z47"/>
    <mergeCell ref="AA47:AC47"/>
    <mergeCell ref="B43:K43"/>
    <mergeCell ref="L43:N43"/>
    <mergeCell ref="P43:Z43"/>
    <mergeCell ref="B44:K44"/>
    <mergeCell ref="L44:N44"/>
    <mergeCell ref="P44:Z44"/>
    <mergeCell ref="B42:N42"/>
    <mergeCell ref="P42:Z42"/>
    <mergeCell ref="B41:K41"/>
    <mergeCell ref="L41:N41"/>
    <mergeCell ref="P41:Z41"/>
    <mergeCell ref="L48:N48"/>
    <mergeCell ref="AA48:AC48"/>
    <mergeCell ref="AA49:AC49"/>
    <mergeCell ref="L51:N51"/>
    <mergeCell ref="X51:AC51"/>
    <mergeCell ref="B45:K45"/>
    <mergeCell ref="L45:N45"/>
    <mergeCell ref="P45:Z45"/>
    <mergeCell ref="B46:K46"/>
    <mergeCell ref="L46:N46"/>
    <mergeCell ref="P46:Z46"/>
    <mergeCell ref="B59:E59"/>
    <mergeCell ref="F59:N59"/>
    <mergeCell ref="B62:J62"/>
    <mergeCell ref="L62:AC62"/>
    <mergeCell ref="B54:E54"/>
    <mergeCell ref="F54:N54"/>
    <mergeCell ref="P54:S54"/>
    <mergeCell ref="T54:AC54"/>
    <mergeCell ref="B55:E55"/>
    <mergeCell ref="F55:N55"/>
    <mergeCell ref="P55:S55"/>
    <mergeCell ref="T55:AC55"/>
    <mergeCell ref="AA15:AC15"/>
    <mergeCell ref="B15:Y15"/>
    <mergeCell ref="P27:Z27"/>
    <mergeCell ref="P28:Z28"/>
    <mergeCell ref="P29:Z29"/>
    <mergeCell ref="K33:L33"/>
    <mergeCell ref="M33:N33"/>
    <mergeCell ref="P33:Y33"/>
    <mergeCell ref="Z33:AA33"/>
    <mergeCell ref="AB33:AC33"/>
    <mergeCell ref="B33:J33"/>
    <mergeCell ref="B31:J31"/>
    <mergeCell ref="K31:L31"/>
    <mergeCell ref="M31:N31"/>
    <mergeCell ref="P31:Z31"/>
    <mergeCell ref="B30:J30"/>
    <mergeCell ref="K30:L30"/>
    <mergeCell ref="M30:N30"/>
    <mergeCell ref="P30:Z30"/>
    <mergeCell ref="B29:J29"/>
    <mergeCell ref="K29:L29"/>
    <mergeCell ref="K27:L27"/>
    <mergeCell ref="M27:N27"/>
    <mergeCell ref="I25:L25"/>
  </mergeCells>
  <conditionalFormatting sqref="L51:N51">
    <cfRule type="cellIs" dxfId="4" priority="6" operator="lessThan">
      <formula>0</formula>
    </cfRule>
  </conditionalFormatting>
  <conditionalFormatting sqref="Z35:AA35">
    <cfRule type="cellIs" dxfId="3" priority="5" operator="equal">
      <formula>1</formula>
    </cfRule>
  </conditionalFormatting>
  <conditionalFormatting sqref="Z34:AC35">
    <cfRule type="cellIs" dxfId="2" priority="4" operator="equal">
      <formula>1</formula>
    </cfRule>
  </conditionalFormatting>
  <conditionalFormatting sqref="X51">
    <cfRule type="cellIs" dxfId="1" priority="2" operator="equal">
      <formula>0</formula>
    </cfRule>
  </conditionalFormatting>
  <conditionalFormatting sqref="X51:AC51">
    <cfRule type="cellIs" dxfId="0" priority="1" operator="lessThan">
      <formula>200</formula>
    </cfRule>
  </conditionalFormatting>
  <dataValidations count="3">
    <dataValidation type="textLength" allowBlank="1" showInputMessage="1" showErrorMessage="1" sqref="F54:N54">
      <formula1>3</formula1>
      <formula2>43</formula2>
    </dataValidation>
    <dataValidation type="textLength" operator="equal" allowBlank="1" showInputMessage="1" showErrorMessage="1" error="hast du vielleicht eine Zahl vergessen? " sqref="F55:N55">
      <formula1>22</formula1>
    </dataValidation>
    <dataValidation type="list" allowBlank="1" showInputMessage="1" showErrorMessage="1" sqref="I18:AA20">
      <formula1>Themenschwerpunkte</formula1>
    </dataValidation>
  </dataValidations>
  <hyperlinks>
    <hyperlink ref="O59" r:id="rId1" location="c3698" display="Datenschutz"/>
    <hyperlink ref="B59:E59" r:id="rId2" tooltip="Link zur Homepage des Kreisjugendrings Fürth" display="Datenschutz"/>
  </hyperlinks>
  <pageMargins left="0.25" right="0.25" top="0.75" bottom="0.75" header="0.3" footer="0.3"/>
  <pageSetup paperSize="9" scale="63"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promptTitle="§72a" prompt="Wählen Sie das Jugendamt aus, mit dem Ihr Träger die Vereinbarung geschlossen hat.">
          <x14:formula1>
            <xm:f>Tabellen!$Q$2:$Q$14</xm:f>
          </x14:formula1>
          <xm:sqref>AA15:AC15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6"/>
  <sheetViews>
    <sheetView workbookViewId="0">
      <selection activeCell="K6" sqref="K6"/>
    </sheetView>
  </sheetViews>
  <sheetFormatPr baseColWidth="10" defaultRowHeight="15"/>
  <cols>
    <col min="1" max="9" width="11.42578125" style="73"/>
    <col min="10" max="10" width="16.85546875" style="73" bestFit="1" customWidth="1"/>
    <col min="11" max="16384" width="11.42578125" style="73"/>
  </cols>
  <sheetData>
    <row r="1" spans="1:17">
      <c r="A1" s="73" t="s">
        <v>78</v>
      </c>
      <c r="C1" s="73" t="s">
        <v>82</v>
      </c>
      <c r="E1" s="73" t="s">
        <v>115</v>
      </c>
      <c r="H1" s="73" t="s">
        <v>120</v>
      </c>
      <c r="J1" s="73" t="s">
        <v>454</v>
      </c>
      <c r="K1" s="73" t="s">
        <v>455</v>
      </c>
      <c r="M1" s="73" t="s">
        <v>130</v>
      </c>
      <c r="Q1" s="73" t="s">
        <v>191</v>
      </c>
    </row>
    <row r="2" spans="1:17">
      <c r="A2" s="73" t="s">
        <v>425</v>
      </c>
      <c r="C2" s="73" t="s">
        <v>83</v>
      </c>
      <c r="E2" s="73">
        <v>90513</v>
      </c>
      <c r="G2" s="74" t="s">
        <v>117</v>
      </c>
      <c r="H2" s="73">
        <v>90762</v>
      </c>
      <c r="J2" s="75" t="s">
        <v>449</v>
      </c>
      <c r="K2" s="76">
        <v>0.15</v>
      </c>
      <c r="M2" s="73" t="s">
        <v>140</v>
      </c>
      <c r="Q2" s="73" t="s">
        <v>110</v>
      </c>
    </row>
    <row r="3" spans="1:17">
      <c r="A3" s="73" t="s">
        <v>79</v>
      </c>
      <c r="C3" s="73" t="s">
        <v>84</v>
      </c>
      <c r="E3" s="73">
        <v>90522</v>
      </c>
      <c r="G3" s="74" t="s">
        <v>117</v>
      </c>
      <c r="H3" s="73">
        <v>90763</v>
      </c>
      <c r="J3" s="75" t="s">
        <v>450</v>
      </c>
      <c r="K3" s="77">
        <v>3.75</v>
      </c>
      <c r="M3" s="73" t="s">
        <v>131</v>
      </c>
      <c r="Q3" s="73" t="s">
        <v>195</v>
      </c>
    </row>
    <row r="4" spans="1:17">
      <c r="A4" s="73" t="s">
        <v>208</v>
      </c>
      <c r="C4" s="73" t="s">
        <v>85</v>
      </c>
      <c r="E4" s="73">
        <v>90547</v>
      </c>
      <c r="G4" s="74" t="s">
        <v>117</v>
      </c>
      <c r="H4" s="73">
        <v>90765</v>
      </c>
      <c r="J4" s="75" t="s">
        <v>451</v>
      </c>
      <c r="K4" s="77">
        <v>6.5</v>
      </c>
      <c r="M4" s="73" t="s">
        <v>132</v>
      </c>
      <c r="Q4" s="73" t="s">
        <v>197</v>
      </c>
    </row>
    <row r="5" spans="1:17">
      <c r="A5" s="73" t="s">
        <v>80</v>
      </c>
      <c r="C5" s="73" t="s">
        <v>86</v>
      </c>
      <c r="E5" s="73">
        <v>90556</v>
      </c>
      <c r="G5" s="74" t="s">
        <v>117</v>
      </c>
      <c r="H5" s="73">
        <v>90766</v>
      </c>
      <c r="J5" s="75" t="s">
        <v>452</v>
      </c>
      <c r="K5" s="77">
        <v>6.5</v>
      </c>
      <c r="M5" s="73" t="s">
        <v>133</v>
      </c>
      <c r="Q5" s="73" t="s">
        <v>196</v>
      </c>
    </row>
    <row r="6" spans="1:17">
      <c r="C6" s="73" t="s">
        <v>87</v>
      </c>
      <c r="E6" s="73">
        <v>90574</v>
      </c>
      <c r="G6" s="74" t="s">
        <v>117</v>
      </c>
      <c r="H6" s="73">
        <v>90768</v>
      </c>
      <c r="J6" s="75" t="s">
        <v>453</v>
      </c>
      <c r="K6" s="77">
        <v>3</v>
      </c>
      <c r="M6" s="73" t="s">
        <v>134</v>
      </c>
      <c r="Q6" s="73" t="s">
        <v>200</v>
      </c>
    </row>
    <row r="7" spans="1:17">
      <c r="C7" s="73" t="s">
        <v>88</v>
      </c>
      <c r="E7" s="73">
        <v>90579</v>
      </c>
      <c r="G7" s="74" t="s">
        <v>116</v>
      </c>
      <c r="H7" s="74">
        <v>90402</v>
      </c>
      <c r="M7" s="73" t="s">
        <v>135</v>
      </c>
      <c r="Q7" s="73" t="s">
        <v>194</v>
      </c>
    </row>
    <row r="8" spans="1:17">
      <c r="C8" s="73" t="s">
        <v>89</v>
      </c>
      <c r="E8" s="73">
        <v>90587</v>
      </c>
      <c r="G8" s="74" t="s">
        <v>116</v>
      </c>
      <c r="H8" s="74">
        <v>90403</v>
      </c>
      <c r="M8" s="73" t="s">
        <v>136</v>
      </c>
      <c r="Q8" s="73" t="s">
        <v>201</v>
      </c>
    </row>
    <row r="9" spans="1:17">
      <c r="C9" s="73" t="s">
        <v>90</v>
      </c>
      <c r="E9" s="73">
        <v>90613</v>
      </c>
      <c r="G9" s="74" t="s">
        <v>116</v>
      </c>
      <c r="H9" s="73">
        <v>90408</v>
      </c>
      <c r="M9" s="73" t="s">
        <v>137</v>
      </c>
      <c r="Q9" s="73" t="s">
        <v>202</v>
      </c>
    </row>
    <row r="10" spans="1:17">
      <c r="C10" s="73" t="s">
        <v>91</v>
      </c>
      <c r="E10" s="73">
        <v>90614</v>
      </c>
      <c r="G10" s="74" t="s">
        <v>116</v>
      </c>
      <c r="H10" s="73">
        <v>90409</v>
      </c>
      <c r="M10" s="73" t="s">
        <v>138</v>
      </c>
      <c r="Q10" s="73" t="s">
        <v>198</v>
      </c>
    </row>
    <row r="11" spans="1:17">
      <c r="C11" s="73" t="s">
        <v>92</v>
      </c>
      <c r="E11" s="73">
        <v>90617</v>
      </c>
      <c r="G11" s="74" t="s">
        <v>116</v>
      </c>
      <c r="H11" s="73">
        <v>90411</v>
      </c>
      <c r="M11" s="73" t="s">
        <v>139</v>
      </c>
      <c r="Q11" s="73" t="s">
        <v>192</v>
      </c>
    </row>
    <row r="12" spans="1:17">
      <c r="C12" s="73" t="s">
        <v>93</v>
      </c>
      <c r="E12" s="73">
        <v>91452</v>
      </c>
      <c r="G12" s="74" t="s">
        <v>116</v>
      </c>
      <c r="H12" s="73">
        <v>90419</v>
      </c>
      <c r="Q12" s="73" t="s">
        <v>193</v>
      </c>
    </row>
    <row r="13" spans="1:17">
      <c r="C13" s="73" t="s">
        <v>94</v>
      </c>
      <c r="G13" s="74" t="s">
        <v>116</v>
      </c>
      <c r="H13" s="74">
        <v>90425</v>
      </c>
      <c r="Q13" s="73" t="s">
        <v>199</v>
      </c>
    </row>
    <row r="14" spans="1:17">
      <c r="C14" s="73" t="s">
        <v>95</v>
      </c>
      <c r="G14" s="74" t="s">
        <v>116</v>
      </c>
      <c r="H14" s="73">
        <v>90427</v>
      </c>
      <c r="Q14" s="73" t="s">
        <v>203</v>
      </c>
    </row>
    <row r="15" spans="1:17">
      <c r="C15" s="73" t="s">
        <v>96</v>
      </c>
      <c r="G15" s="74" t="s">
        <v>116</v>
      </c>
      <c r="H15" s="73">
        <v>90429</v>
      </c>
    </row>
    <row r="16" spans="1:17">
      <c r="C16" s="73" t="s">
        <v>97</v>
      </c>
      <c r="G16" s="74" t="s">
        <v>116</v>
      </c>
      <c r="H16" s="73">
        <v>90429</v>
      </c>
    </row>
    <row r="17" spans="3:8">
      <c r="C17" s="73" t="s">
        <v>98</v>
      </c>
      <c r="G17" s="74" t="s">
        <v>116</v>
      </c>
      <c r="H17" s="73">
        <v>90431</v>
      </c>
    </row>
    <row r="18" spans="3:8">
      <c r="C18" s="73" t="s">
        <v>99</v>
      </c>
      <c r="G18" s="74" t="s">
        <v>116</v>
      </c>
      <c r="H18" s="74">
        <v>90439</v>
      </c>
    </row>
    <row r="19" spans="3:8">
      <c r="C19" s="73" t="s">
        <v>100</v>
      </c>
      <c r="G19" s="74" t="s">
        <v>116</v>
      </c>
      <c r="H19" s="73">
        <v>90441</v>
      </c>
    </row>
    <row r="20" spans="3:8">
      <c r="C20" s="73" t="s">
        <v>101</v>
      </c>
      <c r="G20" s="74" t="s">
        <v>116</v>
      </c>
      <c r="H20" s="74">
        <v>90443</v>
      </c>
    </row>
    <row r="21" spans="3:8">
      <c r="C21" s="73" t="s">
        <v>102</v>
      </c>
      <c r="G21" s="74" t="s">
        <v>116</v>
      </c>
      <c r="H21" s="73">
        <v>90449</v>
      </c>
    </row>
    <row r="22" spans="3:8">
      <c r="C22" s="73" t="s">
        <v>103</v>
      </c>
      <c r="G22" s="74" t="s">
        <v>116</v>
      </c>
      <c r="H22" s="73">
        <v>90451</v>
      </c>
    </row>
    <row r="23" spans="3:8">
      <c r="C23" s="73" t="s">
        <v>104</v>
      </c>
      <c r="G23" s="74" t="s">
        <v>116</v>
      </c>
      <c r="H23" s="73">
        <v>90453</v>
      </c>
    </row>
    <row r="24" spans="3:8">
      <c r="C24" s="73" t="s">
        <v>105</v>
      </c>
      <c r="G24" s="74" t="s">
        <v>116</v>
      </c>
      <c r="H24" s="73">
        <v>90455</v>
      </c>
    </row>
    <row r="25" spans="3:8">
      <c r="C25" s="73" t="s">
        <v>106</v>
      </c>
      <c r="G25" s="74" t="s">
        <v>116</v>
      </c>
      <c r="H25" s="74">
        <v>90459</v>
      </c>
    </row>
    <row r="26" spans="3:8">
      <c r="C26" s="73" t="s">
        <v>107</v>
      </c>
      <c r="G26" s="74" t="s">
        <v>116</v>
      </c>
      <c r="H26" s="73">
        <v>90461</v>
      </c>
    </row>
    <row r="27" spans="3:8">
      <c r="C27" s="73" t="s">
        <v>108</v>
      </c>
      <c r="G27" s="74" t="s">
        <v>116</v>
      </c>
      <c r="H27" s="73">
        <v>90469</v>
      </c>
    </row>
    <row r="28" spans="3:8">
      <c r="C28" s="73" t="s">
        <v>477</v>
      </c>
      <c r="G28" s="74" t="s">
        <v>116</v>
      </c>
      <c r="H28" s="73">
        <v>90471</v>
      </c>
    </row>
    <row r="29" spans="3:8">
      <c r="C29" s="73" t="s">
        <v>109</v>
      </c>
      <c r="G29" s="74" t="s">
        <v>116</v>
      </c>
      <c r="H29" s="73">
        <v>90473</v>
      </c>
    </row>
    <row r="30" spans="3:8">
      <c r="G30" s="74" t="s">
        <v>116</v>
      </c>
      <c r="H30" s="73">
        <v>90475</v>
      </c>
    </row>
    <row r="31" spans="3:8">
      <c r="G31" s="74" t="s">
        <v>116</v>
      </c>
      <c r="H31" s="73">
        <v>90478</v>
      </c>
    </row>
    <row r="32" spans="3:8">
      <c r="G32" s="74" t="s">
        <v>116</v>
      </c>
      <c r="H32" s="73">
        <v>90480</v>
      </c>
    </row>
    <row r="33" spans="7:13">
      <c r="G33" s="74" t="s">
        <v>116</v>
      </c>
      <c r="H33" s="73">
        <v>90482</v>
      </c>
    </row>
    <row r="34" spans="7:13">
      <c r="G34" s="74" t="s">
        <v>116</v>
      </c>
      <c r="H34" s="73">
        <v>90489</v>
      </c>
    </row>
    <row r="35" spans="7:13">
      <c r="G35" s="74" t="s">
        <v>116</v>
      </c>
      <c r="H35" s="73">
        <v>90491</v>
      </c>
    </row>
    <row r="36" spans="7:13">
      <c r="G36" s="74" t="s">
        <v>222</v>
      </c>
      <c r="H36" s="73">
        <v>91438</v>
      </c>
    </row>
    <row r="37" spans="7:13">
      <c r="G37" s="74" t="s">
        <v>222</v>
      </c>
      <c r="H37" s="73">
        <v>91593</v>
      </c>
      <c r="M37" s="78"/>
    </row>
    <row r="38" spans="7:13">
      <c r="G38" s="74" t="s">
        <v>222</v>
      </c>
      <c r="H38" s="73">
        <v>91462</v>
      </c>
      <c r="M38" s="78"/>
    </row>
    <row r="39" spans="7:13">
      <c r="G39" s="74" t="s">
        <v>222</v>
      </c>
      <c r="H39" s="73">
        <v>91463</v>
      </c>
      <c r="L39" s="79"/>
      <c r="M39" s="78"/>
    </row>
    <row r="40" spans="7:13">
      <c r="G40" s="74" t="s">
        <v>222</v>
      </c>
      <c r="H40" s="73">
        <v>91465</v>
      </c>
      <c r="L40" s="79"/>
      <c r="M40" s="78"/>
    </row>
    <row r="41" spans="7:13">
      <c r="G41" s="74" t="s">
        <v>222</v>
      </c>
      <c r="H41" s="73">
        <v>91466</v>
      </c>
      <c r="L41" s="79"/>
      <c r="M41" s="78"/>
    </row>
    <row r="42" spans="7:13">
      <c r="G42" s="74" t="s">
        <v>222</v>
      </c>
      <c r="H42" s="73">
        <v>91468</v>
      </c>
      <c r="L42" s="79"/>
      <c r="M42" s="78"/>
    </row>
    <row r="43" spans="7:13">
      <c r="G43" s="74" t="s">
        <v>222</v>
      </c>
      <c r="H43" s="73">
        <v>97258</v>
      </c>
      <c r="L43" s="79"/>
      <c r="M43" s="78"/>
    </row>
    <row r="44" spans="7:13">
      <c r="G44" s="74" t="s">
        <v>222</v>
      </c>
      <c r="H44" s="73">
        <v>97258</v>
      </c>
      <c r="L44" s="79"/>
      <c r="M44" s="78"/>
    </row>
    <row r="45" spans="7:13">
      <c r="G45" s="74" t="s">
        <v>222</v>
      </c>
      <c r="H45" s="73">
        <v>91474</v>
      </c>
      <c r="L45" s="79"/>
      <c r="M45" s="78"/>
    </row>
    <row r="46" spans="7:13">
      <c r="G46" s="74" t="s">
        <v>222</v>
      </c>
      <c r="H46" s="73">
        <v>91477</v>
      </c>
      <c r="L46" s="79"/>
      <c r="M46" s="78"/>
    </row>
    <row r="47" spans="7:13">
      <c r="G47" s="74" t="s">
        <v>222</v>
      </c>
      <c r="H47" s="73">
        <v>91478</v>
      </c>
      <c r="L47" s="79"/>
      <c r="M47" s="78"/>
    </row>
    <row r="48" spans="7:13">
      <c r="G48" s="74" t="s">
        <v>222</v>
      </c>
      <c r="H48" s="73">
        <v>91481</v>
      </c>
      <c r="L48" s="79"/>
      <c r="M48" s="78"/>
    </row>
    <row r="49" spans="7:13">
      <c r="G49" s="74" t="s">
        <v>222</v>
      </c>
      <c r="H49" s="73">
        <v>91413</v>
      </c>
      <c r="L49" s="79"/>
      <c r="M49" s="78"/>
    </row>
    <row r="50" spans="7:13">
      <c r="G50" s="74" t="s">
        <v>222</v>
      </c>
      <c r="H50" s="73">
        <v>91619</v>
      </c>
      <c r="L50" s="79"/>
      <c r="M50" s="78"/>
    </row>
    <row r="51" spans="7:13">
      <c r="G51" s="74" t="s">
        <v>222</v>
      </c>
      <c r="H51" s="73">
        <v>91443</v>
      </c>
      <c r="L51" s="79"/>
      <c r="M51" s="78"/>
    </row>
    <row r="52" spans="7:13">
      <c r="G52" s="74" t="s">
        <v>222</v>
      </c>
      <c r="H52" s="73">
        <v>91484</v>
      </c>
      <c r="L52" s="80"/>
    </row>
    <row r="53" spans="7:13">
      <c r="G53" s="74" t="s">
        <v>222</v>
      </c>
      <c r="H53" s="73">
        <v>91486</v>
      </c>
      <c r="L53" s="80"/>
    </row>
    <row r="54" spans="7:13">
      <c r="G54" s="74" t="s">
        <v>222</v>
      </c>
      <c r="H54" s="73">
        <v>97215</v>
      </c>
      <c r="L54" s="80"/>
    </row>
    <row r="55" spans="7:13">
      <c r="G55" s="74" t="s">
        <v>222</v>
      </c>
      <c r="H55" s="73">
        <v>91460</v>
      </c>
      <c r="L55" s="80"/>
    </row>
    <row r="56" spans="7:13">
      <c r="G56" s="74" t="s">
        <v>222</v>
      </c>
      <c r="H56" s="73">
        <v>96152</v>
      </c>
      <c r="L56" s="80"/>
    </row>
    <row r="57" spans="7:13">
      <c r="G57" s="74" t="s">
        <v>222</v>
      </c>
      <c r="H57" s="73">
        <v>91456</v>
      </c>
      <c r="L57" s="80"/>
    </row>
    <row r="58" spans="7:13">
      <c r="G58" s="74" t="s">
        <v>222</v>
      </c>
      <c r="H58" s="73">
        <v>91448</v>
      </c>
      <c r="L58" s="80"/>
    </row>
    <row r="59" spans="7:13">
      <c r="G59" s="74" t="s">
        <v>222</v>
      </c>
      <c r="H59" s="73">
        <v>91605</v>
      </c>
      <c r="K59" s="74"/>
      <c r="L59" s="80"/>
    </row>
    <row r="60" spans="7:13">
      <c r="G60" s="74" t="s">
        <v>222</v>
      </c>
      <c r="H60" s="73">
        <v>97258</v>
      </c>
      <c r="K60" s="74"/>
      <c r="L60" s="81"/>
    </row>
    <row r="61" spans="7:13">
      <c r="G61" s="74" t="s">
        <v>222</v>
      </c>
      <c r="H61" s="73">
        <v>91469</v>
      </c>
      <c r="K61" s="74"/>
      <c r="L61" s="80"/>
    </row>
    <row r="62" spans="7:13">
      <c r="G62" s="74" t="s">
        <v>222</v>
      </c>
      <c r="H62" s="73">
        <v>91474</v>
      </c>
      <c r="K62" s="74"/>
      <c r="L62" s="80"/>
    </row>
    <row r="63" spans="7:13">
      <c r="G63" s="74" t="s">
        <v>222</v>
      </c>
      <c r="H63" s="73">
        <v>91472</v>
      </c>
      <c r="K63" s="74"/>
      <c r="L63" s="80"/>
    </row>
    <row r="64" spans="7:13">
      <c r="G64" s="74" t="s">
        <v>222</v>
      </c>
      <c r="H64" s="73">
        <v>91613</v>
      </c>
      <c r="K64" s="74"/>
    </row>
    <row r="65" spans="7:12">
      <c r="G65" s="74" t="s">
        <v>222</v>
      </c>
      <c r="H65" s="73">
        <v>91459</v>
      </c>
      <c r="K65" s="74"/>
    </row>
    <row r="66" spans="7:12">
      <c r="G66" s="74" t="s">
        <v>222</v>
      </c>
      <c r="H66" s="73">
        <v>91480</v>
      </c>
      <c r="K66" s="74"/>
    </row>
    <row r="67" spans="7:12">
      <c r="G67" s="74" t="s">
        <v>222</v>
      </c>
      <c r="H67" s="73">
        <v>90616</v>
      </c>
      <c r="K67" s="74"/>
    </row>
    <row r="68" spans="7:12">
      <c r="G68" s="74" t="s">
        <v>222</v>
      </c>
      <c r="H68" s="73">
        <v>97258</v>
      </c>
      <c r="K68" s="74"/>
    </row>
    <row r="69" spans="7:12">
      <c r="G69" s="74" t="s">
        <v>222</v>
      </c>
      <c r="H69" s="73">
        <v>91483</v>
      </c>
      <c r="K69" s="74"/>
    </row>
    <row r="70" spans="7:12">
      <c r="G70" s="74" t="s">
        <v>222</v>
      </c>
      <c r="H70" s="73">
        <v>97215</v>
      </c>
      <c r="K70" s="74"/>
    </row>
    <row r="71" spans="7:12">
      <c r="G71" s="74" t="s">
        <v>222</v>
      </c>
      <c r="H71" s="73">
        <v>90619</v>
      </c>
      <c r="K71" s="74"/>
    </row>
    <row r="72" spans="7:12">
      <c r="G72" s="74" t="s">
        <v>222</v>
      </c>
      <c r="H72" s="73">
        <v>97215</v>
      </c>
      <c r="K72" s="74"/>
    </row>
    <row r="73" spans="7:12">
      <c r="G73" s="74" t="s">
        <v>222</v>
      </c>
      <c r="H73" s="73">
        <v>91489</v>
      </c>
      <c r="K73" s="74"/>
    </row>
    <row r="74" spans="7:12">
      <c r="G74" s="74" t="s">
        <v>118</v>
      </c>
      <c r="H74" s="73">
        <v>91183</v>
      </c>
      <c r="K74" s="74"/>
    </row>
    <row r="75" spans="7:12">
      <c r="G75" s="74" t="s">
        <v>118</v>
      </c>
      <c r="H75" s="73">
        <v>91186</v>
      </c>
      <c r="K75" s="74"/>
    </row>
    <row r="76" spans="7:12">
      <c r="G76" s="74" t="s">
        <v>118</v>
      </c>
      <c r="H76" s="73">
        <v>91171</v>
      </c>
      <c r="K76" s="74"/>
    </row>
    <row r="77" spans="7:12">
      <c r="G77" s="74" t="s">
        <v>118</v>
      </c>
      <c r="H77" s="73">
        <v>91161</v>
      </c>
      <c r="K77" s="74"/>
    </row>
    <row r="78" spans="7:12">
      <c r="G78" s="74" t="s">
        <v>118</v>
      </c>
      <c r="H78" s="73">
        <v>91126</v>
      </c>
      <c r="K78" s="74"/>
    </row>
    <row r="79" spans="7:12">
      <c r="G79" s="74" t="s">
        <v>118</v>
      </c>
      <c r="H79" s="73">
        <v>91189</v>
      </c>
      <c r="K79" s="74"/>
      <c r="L79" s="74"/>
    </row>
    <row r="80" spans="7:12">
      <c r="G80" s="74" t="s">
        <v>118</v>
      </c>
      <c r="H80" s="73">
        <v>90596</v>
      </c>
      <c r="K80" s="74"/>
    </row>
    <row r="81" spans="7:12">
      <c r="G81" s="74" t="s">
        <v>118</v>
      </c>
      <c r="H81" s="73">
        <v>91177</v>
      </c>
      <c r="K81" s="74"/>
    </row>
    <row r="82" spans="7:12">
      <c r="G82" s="74" t="s">
        <v>118</v>
      </c>
      <c r="H82" s="73">
        <v>90584</v>
      </c>
      <c r="K82" s="74"/>
    </row>
    <row r="83" spans="7:12">
      <c r="G83" s="74" t="s">
        <v>118</v>
      </c>
      <c r="H83" s="73">
        <v>91166</v>
      </c>
      <c r="K83" s="74"/>
    </row>
    <row r="84" spans="7:12">
      <c r="G84" s="74" t="s">
        <v>118</v>
      </c>
      <c r="H84" s="73">
        <v>91180</v>
      </c>
      <c r="K84" s="74"/>
    </row>
    <row r="85" spans="7:12">
      <c r="G85" s="74" t="s">
        <v>118</v>
      </c>
      <c r="H85" s="73">
        <v>91126</v>
      </c>
      <c r="K85" s="74"/>
    </row>
    <row r="86" spans="7:12">
      <c r="G86" s="74" t="s">
        <v>118</v>
      </c>
      <c r="H86" s="73">
        <v>91341</v>
      </c>
      <c r="K86" s="74"/>
    </row>
    <row r="87" spans="7:12">
      <c r="G87" s="74" t="s">
        <v>118</v>
      </c>
      <c r="H87" s="73">
        <v>91154</v>
      </c>
      <c r="K87" s="74"/>
    </row>
    <row r="88" spans="7:12">
      <c r="G88" s="74" t="s">
        <v>118</v>
      </c>
      <c r="H88" s="73">
        <v>91174</v>
      </c>
      <c r="K88" s="74"/>
    </row>
    <row r="89" spans="7:12">
      <c r="G89" s="74" t="s">
        <v>118</v>
      </c>
      <c r="H89" s="73">
        <v>90530</v>
      </c>
      <c r="K89" s="74"/>
      <c r="L89" s="74"/>
    </row>
    <row r="90" spans="7:12">
      <c r="G90" s="74" t="s">
        <v>223</v>
      </c>
      <c r="H90" s="73">
        <v>91325</v>
      </c>
      <c r="K90" s="74"/>
    </row>
    <row r="91" spans="7:12">
      <c r="G91" s="74" t="s">
        <v>223</v>
      </c>
      <c r="H91" s="73">
        <v>91083</v>
      </c>
      <c r="K91" s="74"/>
    </row>
    <row r="92" spans="7:12">
      <c r="G92" s="74" t="s">
        <v>223</v>
      </c>
      <c r="H92" s="73">
        <v>91054</v>
      </c>
      <c r="K92" s="74"/>
    </row>
    <row r="93" spans="7:12">
      <c r="G93" s="74" t="s">
        <v>223</v>
      </c>
      <c r="H93" s="73">
        <v>91350</v>
      </c>
      <c r="K93" s="74"/>
    </row>
    <row r="94" spans="7:12">
      <c r="G94" s="74" t="s">
        <v>223</v>
      </c>
      <c r="H94" s="73">
        <v>91334</v>
      </c>
      <c r="K94" s="74"/>
      <c r="L94" s="74"/>
    </row>
    <row r="95" spans="7:12">
      <c r="G95" s="74" t="s">
        <v>223</v>
      </c>
      <c r="H95" s="73">
        <v>91074</v>
      </c>
      <c r="K95" s="74"/>
    </row>
    <row r="96" spans="7:12">
      <c r="G96" s="74" t="s">
        <v>223</v>
      </c>
      <c r="H96" s="73">
        <v>91315</v>
      </c>
      <c r="K96" s="74"/>
    </row>
    <row r="97" spans="7:12">
      <c r="G97" s="74" t="s">
        <v>223</v>
      </c>
      <c r="H97" s="73">
        <v>91475</v>
      </c>
      <c r="K97" s="74"/>
    </row>
    <row r="98" spans="7:12">
      <c r="G98" s="74" t="s">
        <v>223</v>
      </c>
      <c r="H98" s="73">
        <v>91096</v>
      </c>
      <c r="K98" s="74"/>
    </row>
    <row r="99" spans="7:12">
      <c r="G99" s="74" t="s">
        <v>223</v>
      </c>
      <c r="H99" s="73">
        <v>91097</v>
      </c>
      <c r="K99" s="74"/>
    </row>
    <row r="100" spans="7:12">
      <c r="G100" s="74" t="s">
        <v>223</v>
      </c>
      <c r="H100" s="73">
        <v>91080</v>
      </c>
      <c r="K100" s="74"/>
    </row>
    <row r="101" spans="7:12">
      <c r="G101" s="74" t="s">
        <v>223</v>
      </c>
      <c r="H101" s="73">
        <v>91487</v>
      </c>
      <c r="K101" s="74"/>
    </row>
    <row r="102" spans="7:12">
      <c r="G102" s="74" t="s">
        <v>223</v>
      </c>
      <c r="H102" s="73">
        <v>91085</v>
      </c>
      <c r="K102" s="74"/>
    </row>
    <row r="103" spans="7:12">
      <c r="G103" s="74" t="s">
        <v>223</v>
      </c>
      <c r="H103" s="73">
        <v>91086</v>
      </c>
      <c r="K103" s="74"/>
    </row>
    <row r="104" spans="7:12">
      <c r="G104" s="74" t="s">
        <v>223</v>
      </c>
      <c r="H104" s="73">
        <v>91088</v>
      </c>
      <c r="K104" s="74"/>
    </row>
    <row r="105" spans="7:12">
      <c r="G105" s="74" t="s">
        <v>223</v>
      </c>
      <c r="H105" s="73">
        <v>90542</v>
      </c>
      <c r="K105" s="74"/>
    </row>
    <row r="106" spans="7:12">
      <c r="G106" s="74" t="s">
        <v>223</v>
      </c>
      <c r="H106" s="73">
        <v>91091</v>
      </c>
      <c r="K106" s="74"/>
    </row>
    <row r="107" spans="7:12">
      <c r="G107" s="74" t="s">
        <v>223</v>
      </c>
      <c r="H107" s="73">
        <v>90562</v>
      </c>
      <c r="K107" s="74"/>
    </row>
    <row r="108" spans="7:12">
      <c r="G108" s="74" t="s">
        <v>223</v>
      </c>
      <c r="H108" s="73">
        <v>91093</v>
      </c>
      <c r="K108" s="74"/>
    </row>
    <row r="109" spans="7:12">
      <c r="G109" s="74" t="s">
        <v>223</v>
      </c>
      <c r="H109" s="73">
        <v>90562</v>
      </c>
      <c r="K109" s="74"/>
      <c r="L109" s="74"/>
    </row>
    <row r="110" spans="7:12">
      <c r="G110" s="74" t="s">
        <v>223</v>
      </c>
      <c r="H110" s="73">
        <v>91080</v>
      </c>
      <c r="K110" s="74"/>
    </row>
    <row r="111" spans="7:12">
      <c r="G111" s="74" t="s">
        <v>223</v>
      </c>
      <c r="H111" s="73">
        <v>96172</v>
      </c>
    </row>
    <row r="112" spans="7:12">
      <c r="G112" s="74" t="s">
        <v>223</v>
      </c>
      <c r="H112" s="73">
        <v>91341</v>
      </c>
    </row>
    <row r="113" spans="7:8">
      <c r="G113" s="74" t="s">
        <v>223</v>
      </c>
      <c r="H113" s="73">
        <v>91080</v>
      </c>
    </row>
    <row r="114" spans="7:8">
      <c r="G114" s="74" t="s">
        <v>223</v>
      </c>
      <c r="H114" s="73">
        <v>96193</v>
      </c>
    </row>
    <row r="115" spans="7:8">
      <c r="G115" s="74" t="s">
        <v>224</v>
      </c>
      <c r="H115" s="73">
        <v>91587</v>
      </c>
    </row>
    <row r="116" spans="7:8">
      <c r="G116" s="74" t="s">
        <v>224</v>
      </c>
      <c r="H116" s="73">
        <v>90589</v>
      </c>
    </row>
    <row r="117" spans="7:8">
      <c r="G117" s="74" t="s">
        <v>224</v>
      </c>
      <c r="H117" s="73">
        <v>91590</v>
      </c>
    </row>
    <row r="118" spans="7:8">
      <c r="G118" s="74" t="s">
        <v>224</v>
      </c>
      <c r="H118" s="73">
        <v>91595</v>
      </c>
    </row>
    <row r="119" spans="7:8">
      <c r="G119" s="74" t="s">
        <v>224</v>
      </c>
      <c r="H119" s="73">
        <v>91598</v>
      </c>
    </row>
    <row r="120" spans="7:8">
      <c r="G120" s="74" t="s">
        <v>224</v>
      </c>
      <c r="H120" s="73">
        <v>91583</v>
      </c>
    </row>
    <row r="121" spans="7:8">
      <c r="G121" s="74" t="s">
        <v>224</v>
      </c>
      <c r="H121" s="73">
        <v>91550</v>
      </c>
    </row>
    <row r="122" spans="7:8">
      <c r="G122" s="74" t="s">
        <v>224</v>
      </c>
      <c r="H122" s="73">
        <v>91602</v>
      </c>
    </row>
    <row r="123" spans="7:8">
      <c r="G123" s="74" t="s">
        <v>224</v>
      </c>
      <c r="H123" s="73">
        <v>91555</v>
      </c>
    </row>
    <row r="124" spans="7:8">
      <c r="G124" s="74" t="s">
        <v>224</v>
      </c>
      <c r="H124" s="73">
        <v>91607</v>
      </c>
    </row>
    <row r="125" spans="7:8">
      <c r="G125" s="74" t="s">
        <v>224</v>
      </c>
      <c r="H125" s="73">
        <v>91608</v>
      </c>
    </row>
    <row r="126" spans="7:8">
      <c r="G126" s="74" t="s">
        <v>224</v>
      </c>
      <c r="H126" s="73">
        <v>91567</v>
      </c>
    </row>
    <row r="127" spans="7:8">
      <c r="G127" s="74" t="s">
        <v>224</v>
      </c>
      <c r="H127" s="73">
        <v>91731</v>
      </c>
    </row>
    <row r="128" spans="7:8">
      <c r="G128" s="74" t="s">
        <v>224</v>
      </c>
      <c r="H128" s="73">
        <v>91578</v>
      </c>
    </row>
    <row r="129" spans="7:8">
      <c r="G129" s="74" t="s">
        <v>224</v>
      </c>
      <c r="H129" s="73">
        <v>91732</v>
      </c>
    </row>
    <row r="130" spans="7:8">
      <c r="G130" s="74" t="s">
        <v>224</v>
      </c>
      <c r="H130" s="73">
        <v>91614</v>
      </c>
    </row>
    <row r="131" spans="7:8">
      <c r="G131" s="74" t="s">
        <v>224</v>
      </c>
      <c r="H131" s="73">
        <v>91616</v>
      </c>
    </row>
    <row r="132" spans="7:8">
      <c r="G132" s="74" t="s">
        <v>224</v>
      </c>
      <c r="H132" s="73">
        <v>91620</v>
      </c>
    </row>
    <row r="133" spans="7:8">
      <c r="G133" s="74" t="s">
        <v>224</v>
      </c>
      <c r="H133" s="73">
        <v>91580</v>
      </c>
    </row>
    <row r="134" spans="7:8">
      <c r="G134" s="74" t="s">
        <v>224</v>
      </c>
      <c r="H134" s="73">
        <v>91541</v>
      </c>
    </row>
    <row r="135" spans="7:8">
      <c r="G135" s="74" t="s">
        <v>224</v>
      </c>
      <c r="H135" s="73">
        <v>91623</v>
      </c>
    </row>
    <row r="136" spans="7:8">
      <c r="G136" s="74" t="s">
        <v>224</v>
      </c>
      <c r="H136" s="73">
        <v>91625</v>
      </c>
    </row>
    <row r="137" spans="7:8">
      <c r="G137" s="74" t="s">
        <v>224</v>
      </c>
      <c r="H137" s="73">
        <v>91628</v>
      </c>
    </row>
    <row r="138" spans="7:8">
      <c r="G138" s="74" t="s">
        <v>224</v>
      </c>
      <c r="H138" s="73">
        <v>91717</v>
      </c>
    </row>
    <row r="139" spans="7:8">
      <c r="G139" s="74" t="s">
        <v>224</v>
      </c>
      <c r="H139" s="73">
        <v>91629</v>
      </c>
    </row>
    <row r="140" spans="7:8">
      <c r="G140" s="74" t="s">
        <v>224</v>
      </c>
      <c r="H140" s="73">
        <v>91623</v>
      </c>
    </row>
    <row r="141" spans="7:8">
      <c r="G141" s="74" t="s">
        <v>224</v>
      </c>
      <c r="H141" s="73">
        <v>91634</v>
      </c>
    </row>
    <row r="142" spans="7:8">
      <c r="G142" s="74" t="s">
        <v>224</v>
      </c>
      <c r="H142" s="73">
        <v>91575</v>
      </c>
    </row>
    <row r="143" spans="7:8">
      <c r="G143" s="74" t="s">
        <v>224</v>
      </c>
      <c r="H143" s="73">
        <v>91637</v>
      </c>
    </row>
    <row r="144" spans="7:8">
      <c r="G144" s="74" t="s">
        <v>224</v>
      </c>
      <c r="H144" s="73">
        <v>91722</v>
      </c>
    </row>
    <row r="145" spans="7:8">
      <c r="G145" s="74" t="s">
        <v>224</v>
      </c>
      <c r="H145" s="73">
        <v>91572</v>
      </c>
    </row>
    <row r="146" spans="7:8">
      <c r="G146" s="74" t="s">
        <v>224</v>
      </c>
      <c r="H146" s="73">
        <v>91592</v>
      </c>
    </row>
    <row r="147" spans="7:8">
      <c r="G147" s="74" t="s">
        <v>224</v>
      </c>
      <c r="H147" s="73">
        <v>91596</v>
      </c>
    </row>
    <row r="148" spans="7:8">
      <c r="G148" s="74" t="s">
        <v>224</v>
      </c>
      <c r="H148" s="73">
        <v>91599</v>
      </c>
    </row>
    <row r="149" spans="7:8">
      <c r="G149" s="74" t="s">
        <v>224</v>
      </c>
      <c r="H149" s="73">
        <v>90599</v>
      </c>
    </row>
    <row r="150" spans="7:8">
      <c r="G150" s="74" t="s">
        <v>224</v>
      </c>
      <c r="H150" s="73">
        <v>91601</v>
      </c>
    </row>
    <row r="151" spans="7:8">
      <c r="G151" s="74" t="s">
        <v>224</v>
      </c>
      <c r="H151" s="73">
        <v>91725</v>
      </c>
    </row>
    <row r="152" spans="7:8">
      <c r="G152" s="74" t="s">
        <v>224</v>
      </c>
      <c r="H152" s="73">
        <v>91604</v>
      </c>
    </row>
    <row r="153" spans="7:8">
      <c r="G153" s="74" t="s">
        <v>224</v>
      </c>
      <c r="H153" s="73">
        <v>91726</v>
      </c>
    </row>
    <row r="154" spans="7:8">
      <c r="G154" s="74" t="s">
        <v>224</v>
      </c>
      <c r="H154" s="73">
        <v>91560</v>
      </c>
    </row>
    <row r="155" spans="7:8">
      <c r="G155" s="74" t="s">
        <v>224</v>
      </c>
      <c r="H155" s="73">
        <v>91610</v>
      </c>
    </row>
    <row r="156" spans="7:8">
      <c r="G156" s="74" t="s">
        <v>224</v>
      </c>
      <c r="H156" s="73">
        <v>91611</v>
      </c>
    </row>
    <row r="157" spans="7:8">
      <c r="G157" s="74" t="s">
        <v>224</v>
      </c>
      <c r="H157" s="73">
        <v>91526</v>
      </c>
    </row>
    <row r="158" spans="7:8">
      <c r="G158" s="74" t="s">
        <v>224</v>
      </c>
      <c r="H158" s="73">
        <v>91734</v>
      </c>
    </row>
    <row r="159" spans="7:8">
      <c r="G159" s="74" t="s">
        <v>224</v>
      </c>
      <c r="H159" s="73">
        <v>91564</v>
      </c>
    </row>
    <row r="160" spans="7:8">
      <c r="G160" s="74" t="s">
        <v>224</v>
      </c>
      <c r="H160" s="73">
        <v>91617</v>
      </c>
    </row>
    <row r="161" spans="7:8">
      <c r="G161" s="74" t="s">
        <v>224</v>
      </c>
      <c r="H161" s="73">
        <v>91737</v>
      </c>
    </row>
    <row r="162" spans="7:8">
      <c r="G162" s="74" t="s">
        <v>224</v>
      </c>
      <c r="H162" s="73">
        <v>91740</v>
      </c>
    </row>
    <row r="163" spans="7:8">
      <c r="G163" s="74" t="s">
        <v>224</v>
      </c>
      <c r="H163" s="73">
        <v>91622</v>
      </c>
    </row>
    <row r="164" spans="7:8">
      <c r="G164" s="74" t="s">
        <v>224</v>
      </c>
      <c r="H164" s="73">
        <v>91583</v>
      </c>
    </row>
    <row r="165" spans="7:8">
      <c r="G165" s="74" t="s">
        <v>224</v>
      </c>
      <c r="H165" s="73">
        <v>91626</v>
      </c>
    </row>
    <row r="166" spans="7:8">
      <c r="G166" s="74" t="s">
        <v>224</v>
      </c>
      <c r="H166" s="73">
        <v>91743</v>
      </c>
    </row>
    <row r="167" spans="7:8">
      <c r="G167" s="74" t="s">
        <v>224</v>
      </c>
      <c r="H167" s="73">
        <v>91746</v>
      </c>
    </row>
    <row r="168" spans="7:8">
      <c r="G168" s="74" t="s">
        <v>224</v>
      </c>
      <c r="H168" s="73">
        <v>91744</v>
      </c>
    </row>
    <row r="169" spans="7:8">
      <c r="G169" s="74" t="s">
        <v>224</v>
      </c>
      <c r="H169" s="73">
        <v>91632</v>
      </c>
    </row>
    <row r="170" spans="7:8">
      <c r="G170" s="74" t="s">
        <v>224</v>
      </c>
      <c r="H170" s="73">
        <v>91635</v>
      </c>
    </row>
    <row r="171" spans="7:8">
      <c r="G171" s="74" t="s">
        <v>224</v>
      </c>
      <c r="H171" s="73">
        <v>91749</v>
      </c>
    </row>
    <row r="172" spans="7:8">
      <c r="G172" s="74" t="s">
        <v>224</v>
      </c>
      <c r="H172" s="73">
        <v>91639</v>
      </c>
    </row>
    <row r="173" spans="7:8">
      <c r="G173" s="74" t="s">
        <v>225</v>
      </c>
      <c r="H173" s="73">
        <v>91052</v>
      </c>
    </row>
    <row r="174" spans="7:8">
      <c r="G174" s="74" t="s">
        <v>225</v>
      </c>
      <c r="H174" s="73">
        <v>91054</v>
      </c>
    </row>
    <row r="175" spans="7:8">
      <c r="G175" s="74" t="s">
        <v>225</v>
      </c>
      <c r="H175" s="73">
        <v>91056</v>
      </c>
    </row>
    <row r="176" spans="7:8">
      <c r="G176" s="74" t="s">
        <v>225</v>
      </c>
      <c r="H176" s="73">
        <v>91058</v>
      </c>
    </row>
  </sheetData>
  <sheetProtection algorithmName="SHA-512" hashValue="vfc8b4BZxbNQTpCJ/BWMK9/3zxm4ZEwj+CN/ZXZchGGDFHv+d4uV9rp2WEAA16/02u+w4mld0IiT0UsRNbOsug==" saltValue="3gKUhiWCC/+q61/wYjf8jg==" spinCount="100000" sheet="1" objects="1" scenarios="1"/>
  <sortState ref="Q3:Q13">
    <sortCondition ref="Q3"/>
  </sortState>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heetViews>
  <sheetFormatPr baseColWidth="10" defaultColWidth="11.5703125" defaultRowHeight="14.25"/>
  <cols>
    <col min="1" max="1" width="80.5703125" style="1" bestFit="1" customWidth="1"/>
    <col min="2" max="2" width="59.28515625" style="1" customWidth="1"/>
    <col min="3" max="3" width="9" style="1" bestFit="1" customWidth="1"/>
    <col min="4" max="16384" width="11.5703125" style="1"/>
  </cols>
  <sheetData>
    <row r="1" spans="1:9" ht="15">
      <c r="A1" s="13" t="s">
        <v>139</v>
      </c>
      <c r="B1" s="13"/>
      <c r="C1" s="13"/>
      <c r="D1" s="13"/>
      <c r="E1" s="13"/>
      <c r="F1" s="13"/>
      <c r="G1" s="13"/>
      <c r="H1" s="13"/>
      <c r="I1" s="13"/>
    </row>
    <row r="2" spans="1:9" ht="15">
      <c r="A2" s="13"/>
      <c r="B2" s="13"/>
      <c r="C2" s="13"/>
      <c r="D2" s="13"/>
      <c r="E2" s="13"/>
      <c r="F2" s="13"/>
      <c r="G2" s="13"/>
      <c r="H2" s="13"/>
      <c r="I2" s="13"/>
    </row>
    <row r="3" spans="1:9" ht="15">
      <c r="A3" s="13" t="s">
        <v>280</v>
      </c>
      <c r="B3" s="13"/>
      <c r="C3" s="13"/>
      <c r="D3" s="13"/>
      <c r="E3" s="13"/>
      <c r="F3" s="13"/>
      <c r="G3" s="13"/>
      <c r="H3" s="13"/>
      <c r="I3" s="13"/>
    </row>
    <row r="4" spans="1:9" ht="15">
      <c r="A4" s="13"/>
      <c r="B4" s="13"/>
      <c r="C4" s="13"/>
      <c r="D4" s="13"/>
      <c r="E4" s="13"/>
      <c r="F4" s="13"/>
      <c r="G4" s="13"/>
      <c r="H4" s="13"/>
      <c r="I4" s="13"/>
    </row>
    <row r="5" spans="1:9">
      <c r="A5" s="12"/>
      <c r="B5" s="12"/>
      <c r="C5" s="12"/>
    </row>
    <row r="6" spans="1:9">
      <c r="A6" s="11" t="s">
        <v>279</v>
      </c>
      <c r="B6" s="11" t="s">
        <v>278</v>
      </c>
      <c r="C6" s="11" t="s">
        <v>277</v>
      </c>
    </row>
    <row r="7" spans="1:9">
      <c r="A7" s="4" t="s">
        <v>276</v>
      </c>
      <c r="B7" s="3" t="s">
        <v>275</v>
      </c>
      <c r="C7" s="2" t="s">
        <v>274</v>
      </c>
    </row>
    <row r="8" spans="1:9">
      <c r="A8" s="4" t="s">
        <v>273</v>
      </c>
      <c r="B8" s="3" t="s">
        <v>272</v>
      </c>
      <c r="C8" s="2" t="s">
        <v>271</v>
      </c>
    </row>
    <row r="9" spans="1:9" ht="24">
      <c r="A9" s="4" t="s">
        <v>270</v>
      </c>
      <c r="B9" s="3" t="s">
        <v>269</v>
      </c>
      <c r="C9" s="2" t="s">
        <v>268</v>
      </c>
    </row>
    <row r="10" spans="1:9" ht="36">
      <c r="A10" s="4" t="s">
        <v>267</v>
      </c>
      <c r="B10" s="3" t="s">
        <v>266</v>
      </c>
      <c r="C10" s="2" t="s">
        <v>265</v>
      </c>
    </row>
    <row r="11" spans="1:9" ht="48">
      <c r="A11" s="4" t="s">
        <v>264</v>
      </c>
      <c r="B11" s="3" t="s">
        <v>263</v>
      </c>
      <c r="C11" s="2" t="s">
        <v>262</v>
      </c>
    </row>
    <row r="12" spans="1:9">
      <c r="A12" s="4" t="s">
        <v>261</v>
      </c>
      <c r="B12" s="3" t="s">
        <v>260</v>
      </c>
      <c r="C12" s="2" t="s">
        <v>259</v>
      </c>
    </row>
    <row r="13" spans="1:9" ht="24">
      <c r="A13" s="4" t="s">
        <v>258</v>
      </c>
      <c r="B13" s="3" t="s">
        <v>257</v>
      </c>
      <c r="C13" s="2" t="s">
        <v>256</v>
      </c>
    </row>
    <row r="14" spans="1:9" ht="24">
      <c r="A14" s="4" t="s">
        <v>160</v>
      </c>
      <c r="B14" s="3" t="s">
        <v>255</v>
      </c>
      <c r="C14" s="2" t="s">
        <v>254</v>
      </c>
    </row>
    <row r="15" spans="1:9" ht="24">
      <c r="A15" s="4" t="s">
        <v>253</v>
      </c>
      <c r="B15" s="3" t="s">
        <v>252</v>
      </c>
      <c r="C15" s="2" t="s">
        <v>251</v>
      </c>
    </row>
    <row r="16" spans="1:9">
      <c r="A16" s="4" t="s">
        <v>250</v>
      </c>
      <c r="B16" s="3" t="s">
        <v>249</v>
      </c>
      <c r="C16" s="2" t="s">
        <v>248</v>
      </c>
    </row>
    <row r="17" spans="1:3">
      <c r="A17" s="10" t="s">
        <v>156</v>
      </c>
      <c r="B17" s="9" t="s">
        <v>247</v>
      </c>
      <c r="C17" s="8" t="s">
        <v>246</v>
      </c>
    </row>
    <row r="18" spans="1:3" ht="24">
      <c r="A18" s="4" t="s">
        <v>245</v>
      </c>
      <c r="B18" s="3" t="s">
        <v>244</v>
      </c>
      <c r="C18" s="2" t="s">
        <v>243</v>
      </c>
    </row>
    <row r="19" spans="1:3">
      <c r="A19" s="4" t="s">
        <v>159</v>
      </c>
      <c r="B19" s="3" t="s">
        <v>242</v>
      </c>
      <c r="C19" s="2" t="s">
        <v>241</v>
      </c>
    </row>
    <row r="20" spans="1:3" ht="24">
      <c r="A20" s="7" t="s">
        <v>240</v>
      </c>
      <c r="B20" s="6" t="s">
        <v>239</v>
      </c>
      <c r="C20" s="5" t="s">
        <v>238</v>
      </c>
    </row>
    <row r="21" spans="1:3" ht="25.5" customHeight="1">
      <c r="A21" s="7" t="s">
        <v>237</v>
      </c>
      <c r="B21" s="6" t="s">
        <v>236</v>
      </c>
      <c r="C21" s="5" t="s">
        <v>235</v>
      </c>
    </row>
    <row r="22" spans="1:3">
      <c r="A22" s="4" t="s">
        <v>80</v>
      </c>
      <c r="B22" s="3"/>
      <c r="C22" s="2" t="s">
        <v>234</v>
      </c>
    </row>
    <row r="23" spans="1:3">
      <c r="A23" s="4" t="s">
        <v>233</v>
      </c>
      <c r="B23" s="3"/>
      <c r="C23" s="2" t="s">
        <v>232</v>
      </c>
    </row>
    <row r="26" spans="1:3">
      <c r="A26" s="1" t="s">
        <v>231</v>
      </c>
    </row>
    <row r="27" spans="1:3">
      <c r="A27" s="1" t="s">
        <v>230</v>
      </c>
    </row>
    <row r="28" spans="1:3">
      <c r="A28" s="1" t="s">
        <v>229</v>
      </c>
    </row>
    <row r="29" spans="1:3">
      <c r="A29" s="1" t="s">
        <v>228</v>
      </c>
    </row>
    <row r="30" spans="1:3">
      <c r="A30" s="1" t="s">
        <v>227</v>
      </c>
    </row>
    <row r="31" spans="1:3">
      <c r="A31" s="1" t="s">
        <v>226</v>
      </c>
    </row>
  </sheetData>
  <sheetProtection password="CC9A" sheet="1" objects="1" scenario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19</vt:i4>
      </vt:variant>
    </vt:vector>
  </HeadingPairs>
  <TitlesOfParts>
    <vt:vector size="24" baseType="lpstr">
      <vt:lpstr>Anleitung</vt:lpstr>
      <vt:lpstr>Eingabe Personen</vt:lpstr>
      <vt:lpstr>Antrag</vt:lpstr>
      <vt:lpstr>Tabellen</vt:lpstr>
      <vt:lpstr>Themenschlüssel</vt:lpstr>
      <vt:lpstr>Altersspalte</vt:lpstr>
      <vt:lpstr>AnzahlNachbarn</vt:lpstr>
      <vt:lpstr>Antrag!Druckbereich</vt:lpstr>
      <vt:lpstr>'Eingabe Personen'!Druckbereich</vt:lpstr>
      <vt:lpstr>ExterneProzent</vt:lpstr>
      <vt:lpstr>GeschwisterAnrechenbar</vt:lpstr>
      <vt:lpstr>GeschwisterFörderung</vt:lpstr>
      <vt:lpstr>GeschwisterKennung</vt:lpstr>
      <vt:lpstr>Juleica</vt:lpstr>
      <vt:lpstr>JuleicaFörderung</vt:lpstr>
      <vt:lpstr>Kennzeichen</vt:lpstr>
      <vt:lpstr>Küche</vt:lpstr>
      <vt:lpstr>KücheFördersatz</vt:lpstr>
      <vt:lpstr>PLZlkr</vt:lpstr>
      <vt:lpstr>PLZnachbarn</vt:lpstr>
      <vt:lpstr>Teilnehmer</vt:lpstr>
      <vt:lpstr>Themenschwerpunkte</vt:lpstr>
      <vt:lpstr>TNFörderung</vt:lpstr>
      <vt:lpstr>Zuschusstellen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f-reissmann</dc:creator>
  <cp:lastModifiedBy>Reißmann, Frank</cp:lastModifiedBy>
  <cp:lastPrinted>2020-01-20T10:28:27Z</cp:lastPrinted>
  <dcterms:created xsi:type="dcterms:W3CDTF">2019-05-28T10:16:39Z</dcterms:created>
  <dcterms:modified xsi:type="dcterms:W3CDTF">2023-05-02T06:22:54Z</dcterms:modified>
</cp:coreProperties>
</file>